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4400" windowHeight="11640"/>
  </bookViews>
  <sheets>
    <sheet name="Příloha č. 8" sheetId="4" r:id="rId1"/>
    <sheet name="Příloha č.9" sheetId="1" r:id="rId2"/>
    <sheet name="Příloha č.10" sheetId="2" r:id="rId3"/>
    <sheet name="Příloha č.11" sheetId="5" r:id="rId4"/>
    <sheet name="Příloha č.12" sheetId="3" r:id="rId5"/>
  </sheets>
  <definedNames>
    <definedName name="_xlnm.Print_Area" localSheetId="0">'Příloha č. 8'!$A$1:$C$62,'Příloha č. 8'!$A$65:$C$126</definedName>
  </definedNames>
  <calcPr calcId="145621"/>
</workbook>
</file>

<file path=xl/calcChain.xml><?xml version="1.0" encoding="utf-8"?>
<calcChain xmlns="http://schemas.openxmlformats.org/spreadsheetml/2006/main">
  <c r="F48" i="5" l="1"/>
  <c r="H48" i="5" l="1"/>
  <c r="G48" i="5"/>
  <c r="I48" i="5" l="1"/>
  <c r="Q15" i="1" l="1"/>
  <c r="Q14" i="1"/>
  <c r="Q13" i="1"/>
  <c r="Q12" i="1"/>
  <c r="Q11" i="1"/>
  <c r="N15" i="1"/>
  <c r="K15" i="1"/>
  <c r="H15" i="1"/>
  <c r="E15" i="1"/>
  <c r="E20" i="1"/>
  <c r="Q16" i="1" l="1"/>
  <c r="Q17" i="1" s="1"/>
  <c r="E12" i="2"/>
  <c r="E11" i="2"/>
  <c r="E10" i="2"/>
  <c r="B6" i="3" l="1"/>
  <c r="B7" i="3" l="1"/>
  <c r="E26" i="1"/>
  <c r="E25" i="1"/>
  <c r="E27" i="1" s="1"/>
  <c r="E22" i="1"/>
  <c r="E23" i="1" s="1"/>
  <c r="E15" i="2"/>
  <c r="E7" i="2" l="1"/>
  <c r="E6" i="2"/>
  <c r="E5" i="2"/>
  <c r="E38" i="1"/>
  <c r="E37" i="1"/>
  <c r="E36" i="1"/>
  <c r="N14" i="1"/>
  <c r="N13" i="1"/>
  <c r="N12" i="1"/>
  <c r="N11" i="1"/>
  <c r="K14" i="1"/>
  <c r="K13" i="1"/>
  <c r="K12" i="1"/>
  <c r="K11" i="1"/>
  <c r="H14" i="1"/>
  <c r="H13" i="1"/>
  <c r="H12" i="1"/>
  <c r="H11" i="1"/>
  <c r="E14" i="1"/>
  <c r="E13" i="1"/>
  <c r="E12" i="1"/>
  <c r="E11" i="1"/>
  <c r="B18" i="2" l="1"/>
  <c r="B5" i="3" s="1"/>
  <c r="E39" i="1"/>
  <c r="N16" i="1"/>
  <c r="N17" i="1" s="1"/>
  <c r="H16" i="1"/>
  <c r="H17" i="1" s="1"/>
  <c r="E16" i="1"/>
  <c r="E17" i="1" s="1"/>
  <c r="K16" i="1"/>
  <c r="K17" i="1" s="1"/>
  <c r="B29" i="1" l="1"/>
  <c r="B4" i="3"/>
  <c r="B8" i="3" s="1"/>
  <c r="B9" i="3" s="1"/>
</calcChain>
</file>

<file path=xl/sharedStrings.xml><?xml version="1.0" encoding="utf-8"?>
<sst xmlns="http://schemas.openxmlformats.org/spreadsheetml/2006/main" count="350" uniqueCount="224">
  <si>
    <t>počet SIM</t>
  </si>
  <si>
    <t>cena paušálu (Kč/měsíc)</t>
  </si>
  <si>
    <t>počet volných minut</t>
  </si>
  <si>
    <t>Pevná</t>
  </si>
  <si>
    <t>VPN</t>
  </si>
  <si>
    <t>SMS</t>
  </si>
  <si>
    <t>Celkem za měsíc (1 SIM)</t>
  </si>
  <si>
    <t>min/SIM</t>
  </si>
  <si>
    <t>cena za 1 min</t>
  </si>
  <si>
    <t>Celkem za všechny SIM</t>
  </si>
  <si>
    <t>Tarif 1</t>
  </si>
  <si>
    <t>Mezinárodní volání do EU</t>
  </si>
  <si>
    <t>minuty</t>
  </si>
  <si>
    <t>Celkem za měsíc</t>
  </si>
  <si>
    <t>Příchozí roaming EU</t>
  </si>
  <si>
    <t>Odchozí roaming EU</t>
  </si>
  <si>
    <t>Volání z pobočkové ústředny:</t>
  </si>
  <si>
    <t>Národní volání:</t>
  </si>
  <si>
    <t>Mezinárodní volání:</t>
  </si>
  <si>
    <t>Tarif 2</t>
  </si>
  <si>
    <t>Tarif 3</t>
  </si>
  <si>
    <t>Tarif 4</t>
  </si>
  <si>
    <t>Roaming:</t>
  </si>
  <si>
    <t>Technická nabídka</t>
  </si>
  <si>
    <t>Nabídka služeb dle přílohy č. 1 zadávací dokumentace</t>
  </si>
  <si>
    <t>ANO/NE</t>
  </si>
  <si>
    <t>Poznámka:</t>
  </si>
  <si>
    <t>základní hlasové služby</t>
  </si>
  <si>
    <t>záznamová schránka</t>
  </si>
  <si>
    <t>zmeškané hovory</t>
  </si>
  <si>
    <t>přesměrování hovoru</t>
  </si>
  <si>
    <t>signalizace příchozího hovoru</t>
  </si>
  <si>
    <t>přidržení hovoru</t>
  </si>
  <si>
    <t>konferenční hovory</t>
  </si>
  <si>
    <t>blokování hovorů</t>
  </si>
  <si>
    <t>možnost skrytí telefonního čísla</t>
  </si>
  <si>
    <t>roaming</t>
  </si>
  <si>
    <t xml:space="preserve">hromadná SMS – vazba na firemní kancelářské aplikace </t>
  </si>
  <si>
    <t>SMS bez reklam</t>
  </si>
  <si>
    <t>podpora MMS technologie</t>
  </si>
  <si>
    <t>propojení telefonní sítě s mobilní sítí operátora na úrovni E1.</t>
  </si>
  <si>
    <t>podpora technologie vytáčeného spojení</t>
  </si>
  <si>
    <t>možnost přidělení pevné IP adresy</t>
  </si>
  <si>
    <t>pokrytí technologií GPRS min. 4+2</t>
  </si>
  <si>
    <t>pokrytí technologií EDGE</t>
  </si>
  <si>
    <t>podpora datových přenosů na bázi technologie UMTS</t>
  </si>
  <si>
    <t>základní zabezpečení datového přenosu na principu kódování alespoň CS-2, (lépe CS-1)</t>
  </si>
  <si>
    <t>přidělování veřejné IP adresy</t>
  </si>
  <si>
    <t>možnost přenosu technologických hodnot z měřících míst</t>
  </si>
  <si>
    <t>Blackberry (APN, roaming)</t>
  </si>
  <si>
    <t>APN, zřízení APN, popsat technické řešení připojení APN do sítě ČEPRO, a.s.</t>
  </si>
  <si>
    <t>APN (možnost definovat statické IP adresy)</t>
  </si>
  <si>
    <t>GPRS – možnost zřízení přímé linky z ČEPRO, a.s. Roudnice nad Labem do sítě operátora, komunikace pomocí TCP/IP</t>
  </si>
  <si>
    <t>jediný HW a SW pro všechny uchazečem nabízené technologie pro nízkorychlostní i vysokorychlostní datový přenos.</t>
  </si>
  <si>
    <t>VPN – virtuální privátní síť</t>
  </si>
  <si>
    <t>časová restrikce volání</t>
  </si>
  <si>
    <t>virtuální člen VPN</t>
  </si>
  <si>
    <t>funkce privátních hovorů</t>
  </si>
  <si>
    <t>zkrácená čísla uvnitř VPN</t>
  </si>
  <si>
    <t>validace krátkého i dlouhého čísla</t>
  </si>
  <si>
    <t>elektronický účet přístupný administrátorovi přes internet</t>
  </si>
  <si>
    <t>SW podpora zpracování dat elektronického účtu</t>
  </si>
  <si>
    <t>bezplatná zákaznická linka pro významné zákazníky</t>
  </si>
  <si>
    <t>zajištění kontaktního místa a určení kontaktní osoby pro zadavatele</t>
  </si>
  <si>
    <t>nabídka základního počtu SIM karet včetně možnosti na výzvu zadavatele počet SIM karet kdykoli v průběhu trvání smlouvy změnit a nabídková cena bude platná i pro SIM karty objednané nad rámec základního nabídnutého počtu</t>
  </si>
  <si>
    <t>1.Počet roamingových partnerů (datové služby):</t>
  </si>
  <si>
    <t>celé číslo</t>
  </si>
  <si>
    <t>Počet roamingových partnerů na standardu EDGE</t>
  </si>
  <si>
    <t>Počet roamingových partnerů na standardu UMTS FDD</t>
  </si>
  <si>
    <t>2. Procentuální pokrytí ČR signálem standardu UMTS FDD v %:</t>
  </si>
  <si>
    <t>%</t>
  </si>
  <si>
    <t>minimální úroveň stanovená zadavatelem</t>
  </si>
  <si>
    <r>
      <t xml:space="preserve">Pokrytí </t>
    </r>
    <r>
      <rPr>
        <b/>
        <u/>
        <sz val="10"/>
        <rFont val="Arial"/>
        <family val="2"/>
        <charset val="238"/>
      </rPr>
      <t>území ČR</t>
    </r>
    <r>
      <rPr>
        <sz val="10"/>
        <rFont val="Arial"/>
        <family val="2"/>
        <charset val="238"/>
      </rPr>
      <t xml:space="preserve"> signálem standardu UMTS FDD v % (hodnotící kritérium)</t>
    </r>
  </si>
  <si>
    <t>nejméně 4,0 %</t>
  </si>
  <si>
    <r>
      <t xml:space="preserve">Pokrytí </t>
    </r>
    <r>
      <rPr>
        <b/>
        <u/>
        <sz val="10"/>
        <rFont val="Arial"/>
        <family val="2"/>
        <charset val="238"/>
      </rPr>
      <t>populace ČR</t>
    </r>
    <r>
      <rPr>
        <sz val="10"/>
        <rFont val="Arial"/>
        <family val="2"/>
        <charset val="238"/>
      </rPr>
      <t xml:space="preserve"> signálem standardu UMTS FDD v %</t>
    </r>
  </si>
  <si>
    <t>nejméně 30,0 %</t>
  </si>
  <si>
    <t>3. Procentuální pokrytí ČR hlasovým signálem GSM v %:</t>
  </si>
  <si>
    <r>
      <t xml:space="preserve">Pokrytí </t>
    </r>
    <r>
      <rPr>
        <b/>
        <u/>
        <sz val="10"/>
        <rFont val="Arial"/>
        <family val="2"/>
        <charset val="238"/>
      </rPr>
      <t>území ČR</t>
    </r>
    <r>
      <rPr>
        <sz val="10"/>
        <rFont val="Arial"/>
        <family val="2"/>
        <charset val="238"/>
      </rPr>
      <t xml:space="preserve"> hlasovým signálem GSM v % (hodnotící kritérium)</t>
    </r>
  </si>
  <si>
    <t>nejméně 90,0 %</t>
  </si>
  <si>
    <r>
      <t xml:space="preserve">Pokrytí </t>
    </r>
    <r>
      <rPr>
        <b/>
        <u/>
        <sz val="10"/>
        <rFont val="Arial"/>
        <family val="2"/>
        <charset val="238"/>
      </rPr>
      <t>populace ČR</t>
    </r>
    <r>
      <rPr>
        <sz val="10"/>
        <rFont val="Arial"/>
        <family val="2"/>
        <charset val="238"/>
      </rPr>
      <t xml:space="preserve"> hlasovým signálem GSM v %</t>
    </r>
  </si>
  <si>
    <t>Pokrytí objektů zadavatele</t>
  </si>
  <si>
    <t>Čestně prohlašujeme, že níže uvedené objekty zadavatele máme pokryty dostatečným signálem GSM. V případě, že je u příslušného objektu uvedeno ne,zavazujeme se,  že zajistíme dostatečné pokrytí dle předchozí věty v termínu uvedeném u příslušného objektu, nejpozději však do 1 měsíce od podpisu rámcové smlouvy se zadavatelem.</t>
  </si>
  <si>
    <t>pokud NE,  pokryjeme do</t>
  </si>
  <si>
    <t>Šlapanov, GPS (49°32'54.105"N,  15°37'46.822"E)</t>
  </si>
  <si>
    <t>Potěhy, GPS (49°52'37.409"N,  15°26'3.267"E)</t>
  </si>
  <si>
    <t>Loukov, GPS (49°24'59.392"N,  17°44'19.206"E)</t>
  </si>
  <si>
    <t>Sedlnice, GPS (49°40'20.901"N,  18°6'38.081"E)</t>
  </si>
  <si>
    <t>Plešovec , GPS (49°20'4.207"N,  17°23'5.22"E)</t>
  </si>
  <si>
    <t>Hněvice, GPS (50°26'29.896"N,  14°20'58.544"E)</t>
  </si>
  <si>
    <t>Mstětice, GPS (50°8'34.256"N,  14°41'42.434"E)</t>
  </si>
  <si>
    <t>Litvínov, GPS (50°33'11.081"N, 13°36'14.523"E)</t>
  </si>
  <si>
    <t>Cerekvice n. Bystřicí, GPS (50°19'20.642"N,  15°44'16.32"E)</t>
  </si>
  <si>
    <t>Nové Město, GPS (50°2'37.408"N,  15°4'35.221"E)</t>
  </si>
  <si>
    <t>Střelice, GPS (49°9'29.101"N,  16°30'18.549"E)</t>
  </si>
  <si>
    <t>Velká Bíteš, GPS (49°16'33.866"N,  16°14'1.116"E)</t>
  </si>
  <si>
    <t>Klobouky, GPS (48°59'2.216"N,  16°51'47.243"E)</t>
  </si>
  <si>
    <t>Třemošná, GPS (49°48'19.876"N,  13°23'49.529"E)</t>
  </si>
  <si>
    <t>Bělčice, GPS (49°30'46.154"N,  13°53'43.104"E)</t>
  </si>
  <si>
    <t>Hájek, GPS (50°16'38.502"N,  12°55'46.902"E)</t>
  </si>
  <si>
    <t>Smyslov, GPS (49°25'8.208"N,  14°44'6.728"E)</t>
  </si>
  <si>
    <t>Včelná, GPS (48°55'14.342"N,  14°26'44.578"E)</t>
  </si>
  <si>
    <t>Praha - centrála, GPS (50°6'11.308"N,  14°26'45.32"E)</t>
  </si>
  <si>
    <t>Čestně prohašuji, že výše uvedené údaje jsou pravdivé a závazné.</t>
  </si>
  <si>
    <t>Uchazeč:</t>
  </si>
  <si>
    <t>IČ:</t>
  </si>
  <si>
    <t>Sídlo:</t>
  </si>
  <si>
    <t>V ……………… dne ……………………………..</t>
  </si>
  <si>
    <t>Jméno a podpis osoby oprávněné jednat za uchazeče:</t>
  </si>
  <si>
    <t>…………………………………………………..</t>
  </si>
  <si>
    <t>Národní datové přenosy:</t>
  </si>
  <si>
    <t>Počet M2M</t>
  </si>
  <si>
    <t>cena paušálu</t>
  </si>
  <si>
    <t>Počet tarifů - datové přenosy neomezeně</t>
  </si>
  <si>
    <t>cena měsíčního paušálu</t>
  </si>
  <si>
    <t>počet Blackberry</t>
  </si>
  <si>
    <t>cena za jednotku</t>
  </si>
  <si>
    <t>množství přenesených dat (kB/měsíc/SIM)</t>
  </si>
  <si>
    <t>počet SMS (ks/měsíc/SIM)</t>
  </si>
  <si>
    <t>Datové přenosy celkem:</t>
  </si>
  <si>
    <t>Volání z pobočkové ústředny celkem:</t>
  </si>
  <si>
    <t>Volání do vlastní mobilní sítě</t>
  </si>
  <si>
    <t>Volání do ostatních mobilních sítí</t>
  </si>
  <si>
    <t>Telefonní číslo</t>
  </si>
  <si>
    <t>Typ</t>
  </si>
  <si>
    <t>Referenční číslo</t>
  </si>
  <si>
    <t>Lokalita/umístění</t>
  </si>
  <si>
    <t>Praha</t>
  </si>
  <si>
    <t>IN Produkt</t>
  </si>
  <si>
    <t>Zelená linka - Roudnice směrováno na 416 821 500</t>
  </si>
  <si>
    <t>ISDN30</t>
  </si>
  <si>
    <t>Mstětice</t>
  </si>
  <si>
    <t>ISDN2</t>
  </si>
  <si>
    <t>Mstětice - záložní datová linka (podřízené 326997024,025,026)</t>
  </si>
  <si>
    <t>Mstětice ČS</t>
  </si>
  <si>
    <t>HTS</t>
  </si>
  <si>
    <t>Potěhy - TEL</t>
  </si>
  <si>
    <t>Včelná</t>
  </si>
  <si>
    <t>Včelná - Tel/Fax dispečink</t>
  </si>
  <si>
    <t>Smyslov</t>
  </si>
  <si>
    <t>Smyslov - Tel/Fax dispečink</t>
  </si>
  <si>
    <t>Bělčice</t>
  </si>
  <si>
    <t>Hájek</t>
  </si>
  <si>
    <t>Třemošná</t>
  </si>
  <si>
    <t>Litvínov</t>
  </si>
  <si>
    <t>Roudnice nad Labem</t>
  </si>
  <si>
    <t>Roudnice nad Labem - dispečink dálkovodů</t>
  </si>
  <si>
    <t>Šlapanov u Havlíčkova Brodu - HZS</t>
  </si>
  <si>
    <t>Šlapanov u Havlíčkova Brodu - operátor</t>
  </si>
  <si>
    <t>Šlapanov u Havlíčkova Brodu - vedoucí skladu</t>
  </si>
  <si>
    <t>Šlapanov u Havlíčkova Brodu - FAX sekretariát</t>
  </si>
  <si>
    <t>Cerekvice nad Bystřicí</t>
  </si>
  <si>
    <t>Šlapanov u Havlíčkova Brodu</t>
  </si>
  <si>
    <t>Střelice u Brna</t>
  </si>
  <si>
    <t xml:space="preserve">Loukov u Bystřice pod Hostýnem  </t>
  </si>
  <si>
    <t>Klobouky u Brna</t>
  </si>
  <si>
    <t xml:space="preserve">Velká Bíteš </t>
  </si>
  <si>
    <t>Velká Bíteš</t>
  </si>
  <si>
    <t>Willig s.r.o. - Střelice</t>
  </si>
  <si>
    <t>Sedlnice</t>
  </si>
  <si>
    <t>Potěhy - FAX</t>
  </si>
  <si>
    <t>221 968 1xx</t>
  </si>
  <si>
    <t>387 928 5xx</t>
  </si>
  <si>
    <t>381 206 1xx</t>
  </si>
  <si>
    <t>383 417 6xx</t>
  </si>
  <si>
    <t>353 169 7xx</t>
  </si>
  <si>
    <t>416 821 xxx</t>
  </si>
  <si>
    <t>495 737 1xx</t>
  </si>
  <si>
    <t>547 422 4xx</t>
  </si>
  <si>
    <t>573 301 1xx</t>
  </si>
  <si>
    <t>519 440 51x</t>
  </si>
  <si>
    <t>556 312 6xx</t>
  </si>
  <si>
    <t>Rozsah</t>
  </si>
  <si>
    <t>100 čísel</t>
  </si>
  <si>
    <t>326 901 8xx</t>
  </si>
  <si>
    <t>326 901 7xx</t>
  </si>
  <si>
    <t>1 číslo</t>
  </si>
  <si>
    <t>377 595 xxx</t>
  </si>
  <si>
    <t>1000 čísel</t>
  </si>
  <si>
    <t>10 čísel</t>
  </si>
  <si>
    <t>569 479 1xx</t>
  </si>
  <si>
    <t>569 479 2xx</t>
  </si>
  <si>
    <t>569 479 3xx</t>
  </si>
  <si>
    <t>Paušál Kč/měsíc</t>
  </si>
  <si>
    <t>Paušál</t>
  </si>
  <si>
    <t>Celkové náklady za 1 měsíc (Kč)</t>
  </si>
  <si>
    <t>CELKEM Kč</t>
  </si>
  <si>
    <t>Hlasové mobilní volání celkem:</t>
  </si>
  <si>
    <t>Pevné linky celkem</t>
  </si>
  <si>
    <t>Datové přenosy celkem za 1 měsíc:</t>
  </si>
  <si>
    <t>Hlasové volání celkem za 1 měsíc:</t>
  </si>
  <si>
    <t>Celkový součet cen za 1 měsíc:</t>
  </si>
  <si>
    <t>Nabídková cena celkem za 1 měsíc:</t>
  </si>
  <si>
    <t>Nabídková cena celkem za 24 měsíců:</t>
  </si>
  <si>
    <t>cena za tarif</t>
  </si>
  <si>
    <t xml:space="preserve">počet </t>
  </si>
  <si>
    <t>3 GB</t>
  </si>
  <si>
    <t>10 GB</t>
  </si>
  <si>
    <t>30 GB</t>
  </si>
  <si>
    <t>MMS:</t>
  </si>
  <si>
    <t>počet MMS/měsíc</t>
  </si>
  <si>
    <t>ks</t>
  </si>
  <si>
    <t>počet volných SMS</t>
  </si>
  <si>
    <t>Tarif 5</t>
  </si>
  <si>
    <t>neomezený</t>
  </si>
  <si>
    <t>4. Procentuální pokrytí ČR signálem LTE v %:</t>
  </si>
  <si>
    <r>
      <t xml:space="preserve">Pokrytí </t>
    </r>
    <r>
      <rPr>
        <b/>
        <u/>
        <sz val="10"/>
        <rFont val="Arial"/>
        <family val="2"/>
        <charset val="238"/>
      </rPr>
      <t>území ČR</t>
    </r>
    <r>
      <rPr>
        <sz val="10"/>
        <rFont val="Arial"/>
        <family val="2"/>
        <charset val="238"/>
      </rPr>
      <t xml:space="preserve"> signálem LTE v % (hodnotící kritérium)</t>
    </r>
  </si>
  <si>
    <r>
      <t xml:space="preserve">Pokrytí </t>
    </r>
    <r>
      <rPr>
        <b/>
        <u/>
        <sz val="10"/>
        <rFont val="Arial"/>
        <family val="2"/>
        <charset val="238"/>
      </rPr>
      <t>populace ČR</t>
    </r>
    <r>
      <rPr>
        <sz val="10"/>
        <rFont val="Arial"/>
        <family val="2"/>
        <charset val="238"/>
      </rPr>
      <t xml:space="preserve"> signálem LTE v %</t>
    </r>
  </si>
  <si>
    <t>Pokrytí službami ke dni 1.5.2016 (a pozdějšímu)</t>
  </si>
  <si>
    <t>možnost použití dvou SIM karet k jednomu tarifu (hlas+data)</t>
  </si>
  <si>
    <t>Cena služby Dvě karty k jednomu tarifu:</t>
  </si>
  <si>
    <t>Kč/měsíc</t>
  </si>
  <si>
    <t>nejméně 80,0 %</t>
  </si>
  <si>
    <t>1. Mobilní komunikace - hlasové služby, SMS a MMS:</t>
  </si>
  <si>
    <t>2. Pevné linky - hlasové služby:</t>
  </si>
  <si>
    <t>3. Datový přenos:</t>
  </si>
  <si>
    <t>4. Virtuální privátní síť:</t>
  </si>
  <si>
    <t>5. Další speciální funkce a požadavky:</t>
  </si>
  <si>
    <t>Nové Město u Kolína</t>
  </si>
  <si>
    <t>Hovorné pevné linky (Kč/min)</t>
  </si>
  <si>
    <t>Hovorné mobilní linky (Kč/min)</t>
  </si>
  <si>
    <t>Provolané minuty - pevné linky/měsíc</t>
  </si>
  <si>
    <t>Provolané minuty - mobilní linky/měsíc</t>
  </si>
  <si>
    <t>Hovorné - pevné linky</t>
  </si>
  <si>
    <t>Hovorné - mobilní linky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</si>
</sst>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0.0"/>
  </numFmts>
  <fonts count="11" x14ac:knownFonts="1"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u/>
      <sz val="10"/>
      <name val="Arial"/>
      <family val="2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124">
    <xf numFmtId="0" fontId="0" fillId="0" borderId="0" xfId="0"/>
    <xf numFmtId="0" fontId="1" fillId="0" borderId="0" xfId="0" applyFont="1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164" fontId="0" fillId="0" borderId="5" xfId="0" applyNumberFormat="1" applyBorder="1"/>
    <xf numFmtId="164" fontId="0" fillId="0" borderId="1" xfId="0" applyNumberFormat="1" applyBorder="1"/>
    <xf numFmtId="164" fontId="0" fillId="0" borderId="9" xfId="0" applyNumberFormat="1" applyBorder="1"/>
    <xf numFmtId="164" fontId="0" fillId="0" borderId="7" xfId="0" applyNumberFormat="1" applyBorder="1"/>
    <xf numFmtId="0" fontId="1" fillId="0" borderId="8" xfId="0" applyFont="1" applyBorder="1" applyAlignment="1">
      <alignment horizontal="left" vertical="center" wrapText="1"/>
    </xf>
    <xf numFmtId="0" fontId="2" fillId="0" borderId="0" xfId="1"/>
    <xf numFmtId="0" fontId="2" fillId="0" borderId="0" xfId="1" applyFont="1" applyAlignment="1"/>
    <xf numFmtId="0" fontId="4" fillId="0" borderId="0" xfId="1" applyFont="1" applyBorder="1" applyAlignment="1"/>
    <xf numFmtId="0" fontId="2" fillId="0" borderId="0" xfId="1" applyBorder="1"/>
    <xf numFmtId="0" fontId="2" fillId="0" borderId="13" xfId="1" applyFont="1" applyBorder="1" applyAlignment="1"/>
    <xf numFmtId="0" fontId="2" fillId="0" borderId="16" xfId="1" applyFont="1" applyBorder="1" applyAlignment="1"/>
    <xf numFmtId="0" fontId="2" fillId="0" borderId="19" xfId="1" applyFont="1" applyBorder="1" applyAlignment="1"/>
    <xf numFmtId="0" fontId="5" fillId="0" borderId="0" xfId="1" applyFont="1" applyAlignment="1"/>
    <xf numFmtId="0" fontId="4" fillId="0" borderId="0" xfId="1" applyFont="1" applyAlignment="1"/>
    <xf numFmtId="0" fontId="2" fillId="0" borderId="13" xfId="1" applyFont="1" applyBorder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2" fillId="0" borderId="19" xfId="1" applyFont="1" applyBorder="1" applyAlignment="1">
      <alignment vertical="center" wrapText="1"/>
    </xf>
    <xf numFmtId="0" fontId="6" fillId="0" borderId="0" xfId="1" applyFont="1"/>
    <xf numFmtId="0" fontId="2" fillId="0" borderId="0" xfId="1" applyFont="1" applyBorder="1" applyAlignment="1">
      <alignment horizontal="center"/>
    </xf>
    <xf numFmtId="0" fontId="2" fillId="0" borderId="0" xfId="1" applyAlignment="1">
      <alignment horizontal="center"/>
    </xf>
    <xf numFmtId="0" fontId="2" fillId="0" borderId="0" xfId="1" applyAlignment="1"/>
    <xf numFmtId="0" fontId="2" fillId="0" borderId="0" xfId="1" applyFont="1" applyAlignment="1">
      <alignment horizontal="center"/>
    </xf>
    <xf numFmtId="0" fontId="2" fillId="0" borderId="22" xfId="1" applyFont="1" applyBorder="1" applyAlignment="1">
      <alignment horizontal="center"/>
    </xf>
    <xf numFmtId="0" fontId="2" fillId="0" borderId="23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/>
    <xf numFmtId="165" fontId="2" fillId="0" borderId="0" xfId="1" applyNumberFormat="1" applyBorder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 vertical="top" wrapText="1"/>
    </xf>
    <xf numFmtId="0" fontId="8" fillId="0" borderId="13" xfId="2" applyBorder="1"/>
    <xf numFmtId="0" fontId="8" fillId="0" borderId="16" xfId="2" applyBorder="1"/>
    <xf numFmtId="0" fontId="8" fillId="0" borderId="19" xfId="2" applyFont="1" applyBorder="1"/>
    <xf numFmtId="0" fontId="2" fillId="0" borderId="0" xfId="1" applyFont="1" applyAlignment="1">
      <alignment horizontal="left"/>
    </xf>
    <xf numFmtId="0" fontId="0" fillId="0" borderId="0" xfId="0" applyFill="1" applyBorder="1"/>
    <xf numFmtId="0" fontId="0" fillId="0" borderId="2" xfId="0" applyBorder="1"/>
    <xf numFmtId="164" fontId="0" fillId="0" borderId="3" xfId="0" applyNumberFormat="1" applyBorder="1"/>
    <xf numFmtId="164" fontId="0" fillId="0" borderId="12" xfId="0" applyNumberFormat="1" applyBorder="1"/>
    <xf numFmtId="164" fontId="0" fillId="0" borderId="9" xfId="0" applyNumberFormat="1" applyBorder="1" applyAlignment="1">
      <alignment vertical="center"/>
    </xf>
    <xf numFmtId="3" fontId="0" fillId="0" borderId="0" xfId="0" applyNumberFormat="1" applyAlignment="1">
      <alignment horizontal="right"/>
    </xf>
    <xf numFmtId="0" fontId="0" fillId="0" borderId="25" xfId="0" applyBorder="1"/>
    <xf numFmtId="3" fontId="10" fillId="0" borderId="27" xfId="0" applyNumberFormat="1" applyFont="1" applyBorder="1" applyAlignment="1">
      <alignment horizontal="right"/>
    </xf>
    <xf numFmtId="0" fontId="10" fillId="0" borderId="28" xfId="0" applyFont="1" applyBorder="1"/>
    <xf numFmtId="0" fontId="0" fillId="0" borderId="28" xfId="0" applyFont="1" applyBorder="1"/>
    <xf numFmtId="3" fontId="0" fillId="0" borderId="27" xfId="0" applyNumberFormat="1" applyFont="1" applyBorder="1" applyAlignment="1">
      <alignment horizontal="right"/>
    </xf>
    <xf numFmtId="3" fontId="10" fillId="0" borderId="30" xfId="0" applyNumberFormat="1" applyFont="1" applyBorder="1" applyAlignment="1">
      <alignment horizontal="right"/>
    </xf>
    <xf numFmtId="0" fontId="10" fillId="0" borderId="31" xfId="0" applyFont="1" applyBorder="1"/>
    <xf numFmtId="0" fontId="0" fillId="0" borderId="24" xfId="0" applyBorder="1"/>
    <xf numFmtId="0" fontId="0" fillId="0" borderId="26" xfId="0" applyBorder="1"/>
    <xf numFmtId="0" fontId="0" fillId="0" borderId="30" xfId="0" applyBorder="1"/>
    <xf numFmtId="0" fontId="0" fillId="0" borderId="4" xfId="0" applyFill="1" applyBorder="1"/>
    <xf numFmtId="0" fontId="1" fillId="0" borderId="6" xfId="0" applyFont="1" applyBorder="1"/>
    <xf numFmtId="164" fontId="1" fillId="0" borderId="3" xfId="0" applyNumberFormat="1" applyFont="1" applyBorder="1"/>
    <xf numFmtId="164" fontId="1" fillId="0" borderId="7" xfId="0" applyNumberFormat="1" applyFont="1" applyBorder="1"/>
    <xf numFmtId="1" fontId="0" fillId="0" borderId="0" xfId="0" applyNumberFormat="1" applyBorder="1"/>
    <xf numFmtId="1" fontId="0" fillId="0" borderId="0" xfId="0" applyNumberFormat="1" applyFill="1" applyBorder="1"/>
    <xf numFmtId="3" fontId="0" fillId="0" borderId="0" xfId="0" applyNumberFormat="1" applyAlignment="1">
      <alignment horizontal="left"/>
    </xf>
    <xf numFmtId="0" fontId="0" fillId="0" borderId="31" xfId="0" applyFont="1" applyBorder="1"/>
    <xf numFmtId="164" fontId="0" fillId="2" borderId="28" xfId="0" applyNumberFormat="1" applyFill="1" applyBorder="1" applyProtection="1">
      <protection locked="0"/>
    </xf>
    <xf numFmtId="164" fontId="0" fillId="2" borderId="31" xfId="0" applyNumberFormat="1" applyFill="1" applyBorder="1" applyProtection="1">
      <protection locked="0"/>
    </xf>
    <xf numFmtId="164" fontId="0" fillId="2" borderId="0" xfId="0" applyNumberFormat="1" applyFill="1" applyBorder="1" applyProtection="1">
      <protection locked="0"/>
    </xf>
    <xf numFmtId="164" fontId="0" fillId="2" borderId="12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2" borderId="4" xfId="0" applyFill="1" applyBorder="1" applyProtection="1">
      <protection locked="0"/>
    </xf>
    <xf numFmtId="4" fontId="0" fillId="2" borderId="10" xfId="0" applyNumberFormat="1" applyFill="1" applyBorder="1" applyProtection="1">
      <protection locked="0"/>
    </xf>
    <xf numFmtId="0" fontId="2" fillId="0" borderId="14" xfId="1" applyBorder="1" applyProtection="1">
      <protection locked="0"/>
    </xf>
    <xf numFmtId="0" fontId="2" fillId="0" borderId="15" xfId="1" applyBorder="1" applyProtection="1">
      <protection locked="0"/>
    </xf>
    <xf numFmtId="0" fontId="2" fillId="0" borderId="17" xfId="1" applyBorder="1" applyProtection="1">
      <protection locked="0"/>
    </xf>
    <xf numFmtId="0" fontId="2" fillId="0" borderId="18" xfId="1" applyBorder="1" applyProtection="1">
      <protection locked="0"/>
    </xf>
    <xf numFmtId="0" fontId="2" fillId="0" borderId="20" xfId="1" applyBorder="1" applyProtection="1">
      <protection locked="0"/>
    </xf>
    <xf numFmtId="0" fontId="2" fillId="0" borderId="21" xfId="1" applyBorder="1" applyProtection="1">
      <protection locked="0"/>
    </xf>
    <xf numFmtId="1" fontId="2" fillId="0" borderId="15" xfId="1" applyNumberFormat="1" applyBorder="1" applyAlignment="1" applyProtection="1">
      <alignment horizontal="center"/>
      <protection locked="0"/>
    </xf>
    <xf numFmtId="1" fontId="2" fillId="0" borderId="21" xfId="1" applyNumberFormat="1" applyBorder="1" applyAlignment="1" applyProtection="1">
      <alignment horizontal="center"/>
      <protection locked="0"/>
    </xf>
    <xf numFmtId="165" fontId="2" fillId="0" borderId="15" xfId="1" applyNumberFormat="1" applyBorder="1" applyAlignment="1" applyProtection="1">
      <alignment horizontal="center"/>
      <protection locked="0"/>
    </xf>
    <xf numFmtId="165" fontId="2" fillId="0" borderId="21" xfId="1" applyNumberFormat="1" applyBorder="1" applyAlignment="1" applyProtection="1">
      <alignment horizontal="center"/>
      <protection locked="0"/>
    </xf>
    <xf numFmtId="0" fontId="8" fillId="0" borderId="14" xfId="2" applyBorder="1" applyProtection="1">
      <protection locked="0"/>
    </xf>
    <xf numFmtId="0" fontId="8" fillId="0" borderId="15" xfId="2" applyBorder="1" applyProtection="1">
      <protection locked="0"/>
    </xf>
    <xf numFmtId="0" fontId="8" fillId="0" borderId="17" xfId="2" applyBorder="1" applyProtection="1">
      <protection locked="0"/>
    </xf>
    <xf numFmtId="0" fontId="8" fillId="0" borderId="18" xfId="2" applyBorder="1" applyProtection="1">
      <protection locked="0"/>
    </xf>
    <xf numFmtId="0" fontId="9" fillId="0" borderId="17" xfId="2" applyFont="1" applyBorder="1" applyProtection="1">
      <protection locked="0"/>
    </xf>
    <xf numFmtId="0" fontId="8" fillId="0" borderId="20" xfId="2" applyBorder="1" applyProtection="1">
      <protection locked="0"/>
    </xf>
    <xf numFmtId="0" fontId="8" fillId="0" borderId="21" xfId="2" applyBorder="1" applyProtection="1">
      <protection locked="0"/>
    </xf>
    <xf numFmtId="0" fontId="2" fillId="0" borderId="0" xfId="1" applyFont="1" applyAlignment="1" applyProtection="1">
      <alignment horizontal="left"/>
      <protection locked="0"/>
    </xf>
    <xf numFmtId="0" fontId="2" fillId="0" borderId="0" xfId="1" applyAlignment="1" applyProtection="1">
      <protection locked="0"/>
    </xf>
    <xf numFmtId="0" fontId="2" fillId="0" borderId="0" xfId="1" applyProtection="1">
      <protection locked="0"/>
    </xf>
    <xf numFmtId="0" fontId="2" fillId="0" borderId="0" xfId="1" applyFont="1" applyAlignme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35" xfId="0" applyBorder="1"/>
    <xf numFmtId="164" fontId="0" fillId="0" borderId="31" xfId="0" applyNumberFormat="1" applyBorder="1"/>
    <xf numFmtId="164" fontId="0" fillId="0" borderId="36" xfId="0" applyNumberFormat="1" applyBorder="1"/>
    <xf numFmtId="164" fontId="0" fillId="0" borderId="32" xfId="0" applyNumberFormat="1" applyBorder="1"/>
    <xf numFmtId="0" fontId="1" fillId="0" borderId="33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164" fontId="0" fillId="2" borderId="25" xfId="0" applyNumberFormat="1" applyFill="1" applyBorder="1" applyAlignment="1" applyProtection="1">
      <alignment vertical="center"/>
      <protection locked="0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/>
    </xf>
    <xf numFmtId="3" fontId="10" fillId="0" borderId="24" xfId="0" applyNumberFormat="1" applyFont="1" applyBorder="1" applyAlignment="1">
      <alignment horizontal="right"/>
    </xf>
    <xf numFmtId="0" fontId="10" fillId="0" borderId="25" xfId="0" applyFont="1" applyBorder="1"/>
    <xf numFmtId="0" fontId="0" fillId="0" borderId="25" xfId="0" applyFont="1" applyBorder="1"/>
    <xf numFmtId="3" fontId="1" fillId="0" borderId="37" xfId="0" applyNumberFormat="1" applyFont="1" applyBorder="1" applyAlignment="1">
      <alignment horizontal="center" vertical="center" wrapText="1"/>
    </xf>
    <xf numFmtId="164" fontId="0" fillId="2" borderId="25" xfId="0" applyNumberFormat="1" applyFill="1" applyBorder="1" applyProtection="1">
      <protection locked="0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left" vertical="top" wrapText="1"/>
    </xf>
    <xf numFmtId="0" fontId="0" fillId="0" borderId="2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4" fontId="0" fillId="2" borderId="28" xfId="0" applyNumberFormat="1" applyFill="1" applyBorder="1" applyAlignment="1" applyProtection="1">
      <alignment horizontal="center" vertical="center"/>
      <protection locked="0"/>
    </xf>
    <xf numFmtId="164" fontId="0" fillId="2" borderId="31" xfId="0" applyNumberFormat="1" applyFill="1" applyBorder="1" applyAlignment="1" applyProtection="1">
      <alignment horizontal="center" vertical="center"/>
      <protection locked="0"/>
    </xf>
    <xf numFmtId="0" fontId="0" fillId="0" borderId="28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</cellXfs>
  <cellStyles count="3">
    <cellStyle name="Normální" xfId="0" builtinId="0"/>
    <cellStyle name="Normální 2" xfId="1"/>
    <cellStyle name="normální_GPS CEPRO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8"/>
  <sheetViews>
    <sheetView tabSelected="1" topLeftCell="A16" zoomScaleNormal="100" workbookViewId="0">
      <selection activeCell="C101" sqref="C101"/>
    </sheetView>
  </sheetViews>
  <sheetFormatPr defaultRowHeight="12.75" x14ac:dyDescent="0.2"/>
  <cols>
    <col min="1" max="1" width="78" style="34" customWidth="1"/>
    <col min="2" max="2" width="9.33203125" style="19"/>
    <col min="3" max="3" width="40.6640625" style="19" customWidth="1"/>
    <col min="4" max="256" width="9.33203125" style="19"/>
    <col min="257" max="257" width="78" style="19" customWidth="1"/>
    <col min="258" max="258" width="9.33203125" style="19"/>
    <col min="259" max="259" width="40.6640625" style="19" customWidth="1"/>
    <col min="260" max="512" width="9.33203125" style="19"/>
    <col min="513" max="513" width="78" style="19" customWidth="1"/>
    <col min="514" max="514" width="9.33203125" style="19"/>
    <col min="515" max="515" width="40.6640625" style="19" customWidth="1"/>
    <col min="516" max="768" width="9.33203125" style="19"/>
    <col min="769" max="769" width="78" style="19" customWidth="1"/>
    <col min="770" max="770" width="9.33203125" style="19"/>
    <col min="771" max="771" width="40.6640625" style="19" customWidth="1"/>
    <col min="772" max="1024" width="9.33203125" style="19"/>
    <col min="1025" max="1025" width="78" style="19" customWidth="1"/>
    <col min="1026" max="1026" width="9.33203125" style="19"/>
    <col min="1027" max="1027" width="40.6640625" style="19" customWidth="1"/>
    <col min="1028" max="1280" width="9.33203125" style="19"/>
    <col min="1281" max="1281" width="78" style="19" customWidth="1"/>
    <col min="1282" max="1282" width="9.33203125" style="19"/>
    <col min="1283" max="1283" width="40.6640625" style="19" customWidth="1"/>
    <col min="1284" max="1536" width="9.33203125" style="19"/>
    <col min="1537" max="1537" width="78" style="19" customWidth="1"/>
    <col min="1538" max="1538" width="9.33203125" style="19"/>
    <col min="1539" max="1539" width="40.6640625" style="19" customWidth="1"/>
    <col min="1540" max="1792" width="9.33203125" style="19"/>
    <col min="1793" max="1793" width="78" style="19" customWidth="1"/>
    <col min="1794" max="1794" width="9.33203125" style="19"/>
    <col min="1795" max="1795" width="40.6640625" style="19" customWidth="1"/>
    <col min="1796" max="2048" width="9.33203125" style="19"/>
    <col min="2049" max="2049" width="78" style="19" customWidth="1"/>
    <col min="2050" max="2050" width="9.33203125" style="19"/>
    <col min="2051" max="2051" width="40.6640625" style="19" customWidth="1"/>
    <col min="2052" max="2304" width="9.33203125" style="19"/>
    <col min="2305" max="2305" width="78" style="19" customWidth="1"/>
    <col min="2306" max="2306" width="9.33203125" style="19"/>
    <col min="2307" max="2307" width="40.6640625" style="19" customWidth="1"/>
    <col min="2308" max="2560" width="9.33203125" style="19"/>
    <col min="2561" max="2561" width="78" style="19" customWidth="1"/>
    <col min="2562" max="2562" width="9.33203125" style="19"/>
    <col min="2563" max="2563" width="40.6640625" style="19" customWidth="1"/>
    <col min="2564" max="2816" width="9.33203125" style="19"/>
    <col min="2817" max="2817" width="78" style="19" customWidth="1"/>
    <col min="2818" max="2818" width="9.33203125" style="19"/>
    <col min="2819" max="2819" width="40.6640625" style="19" customWidth="1"/>
    <col min="2820" max="3072" width="9.33203125" style="19"/>
    <col min="3073" max="3073" width="78" style="19" customWidth="1"/>
    <col min="3074" max="3074" width="9.33203125" style="19"/>
    <col min="3075" max="3075" width="40.6640625" style="19" customWidth="1"/>
    <col min="3076" max="3328" width="9.33203125" style="19"/>
    <col min="3329" max="3329" width="78" style="19" customWidth="1"/>
    <col min="3330" max="3330" width="9.33203125" style="19"/>
    <col min="3331" max="3331" width="40.6640625" style="19" customWidth="1"/>
    <col min="3332" max="3584" width="9.33203125" style="19"/>
    <col min="3585" max="3585" width="78" style="19" customWidth="1"/>
    <col min="3586" max="3586" width="9.33203125" style="19"/>
    <col min="3587" max="3587" width="40.6640625" style="19" customWidth="1"/>
    <col min="3588" max="3840" width="9.33203125" style="19"/>
    <col min="3841" max="3841" width="78" style="19" customWidth="1"/>
    <col min="3842" max="3842" width="9.33203125" style="19"/>
    <col min="3843" max="3843" width="40.6640625" style="19" customWidth="1"/>
    <col min="3844" max="4096" width="9.33203125" style="19"/>
    <col min="4097" max="4097" width="78" style="19" customWidth="1"/>
    <col min="4098" max="4098" width="9.33203125" style="19"/>
    <col min="4099" max="4099" width="40.6640625" style="19" customWidth="1"/>
    <col min="4100" max="4352" width="9.33203125" style="19"/>
    <col min="4353" max="4353" width="78" style="19" customWidth="1"/>
    <col min="4354" max="4354" width="9.33203125" style="19"/>
    <col min="4355" max="4355" width="40.6640625" style="19" customWidth="1"/>
    <col min="4356" max="4608" width="9.33203125" style="19"/>
    <col min="4609" max="4609" width="78" style="19" customWidth="1"/>
    <col min="4610" max="4610" width="9.33203125" style="19"/>
    <col min="4611" max="4611" width="40.6640625" style="19" customWidth="1"/>
    <col min="4612" max="4864" width="9.33203125" style="19"/>
    <col min="4865" max="4865" width="78" style="19" customWidth="1"/>
    <col min="4866" max="4866" width="9.33203125" style="19"/>
    <col min="4867" max="4867" width="40.6640625" style="19" customWidth="1"/>
    <col min="4868" max="5120" width="9.33203125" style="19"/>
    <col min="5121" max="5121" width="78" style="19" customWidth="1"/>
    <col min="5122" max="5122" width="9.33203125" style="19"/>
    <col min="5123" max="5123" width="40.6640625" style="19" customWidth="1"/>
    <col min="5124" max="5376" width="9.33203125" style="19"/>
    <col min="5377" max="5377" width="78" style="19" customWidth="1"/>
    <col min="5378" max="5378" width="9.33203125" style="19"/>
    <col min="5379" max="5379" width="40.6640625" style="19" customWidth="1"/>
    <col min="5380" max="5632" width="9.33203125" style="19"/>
    <col min="5633" max="5633" width="78" style="19" customWidth="1"/>
    <col min="5634" max="5634" width="9.33203125" style="19"/>
    <col min="5635" max="5635" width="40.6640625" style="19" customWidth="1"/>
    <col min="5636" max="5888" width="9.33203125" style="19"/>
    <col min="5889" max="5889" width="78" style="19" customWidth="1"/>
    <col min="5890" max="5890" width="9.33203125" style="19"/>
    <col min="5891" max="5891" width="40.6640625" style="19" customWidth="1"/>
    <col min="5892" max="6144" width="9.33203125" style="19"/>
    <col min="6145" max="6145" width="78" style="19" customWidth="1"/>
    <col min="6146" max="6146" width="9.33203125" style="19"/>
    <col min="6147" max="6147" width="40.6640625" style="19" customWidth="1"/>
    <col min="6148" max="6400" width="9.33203125" style="19"/>
    <col min="6401" max="6401" width="78" style="19" customWidth="1"/>
    <col min="6402" max="6402" width="9.33203125" style="19"/>
    <col min="6403" max="6403" width="40.6640625" style="19" customWidth="1"/>
    <col min="6404" max="6656" width="9.33203125" style="19"/>
    <col min="6657" max="6657" width="78" style="19" customWidth="1"/>
    <col min="6658" max="6658" width="9.33203125" style="19"/>
    <col min="6659" max="6659" width="40.6640625" style="19" customWidth="1"/>
    <col min="6660" max="6912" width="9.33203125" style="19"/>
    <col min="6913" max="6913" width="78" style="19" customWidth="1"/>
    <col min="6914" max="6914" width="9.33203125" style="19"/>
    <col min="6915" max="6915" width="40.6640625" style="19" customWidth="1"/>
    <col min="6916" max="7168" width="9.33203125" style="19"/>
    <col min="7169" max="7169" width="78" style="19" customWidth="1"/>
    <col min="7170" max="7170" width="9.33203125" style="19"/>
    <col min="7171" max="7171" width="40.6640625" style="19" customWidth="1"/>
    <col min="7172" max="7424" width="9.33203125" style="19"/>
    <col min="7425" max="7425" width="78" style="19" customWidth="1"/>
    <col min="7426" max="7426" width="9.33203125" style="19"/>
    <col min="7427" max="7427" width="40.6640625" style="19" customWidth="1"/>
    <col min="7428" max="7680" width="9.33203125" style="19"/>
    <col min="7681" max="7681" width="78" style="19" customWidth="1"/>
    <col min="7682" max="7682" width="9.33203125" style="19"/>
    <col min="7683" max="7683" width="40.6640625" style="19" customWidth="1"/>
    <col min="7684" max="7936" width="9.33203125" style="19"/>
    <col min="7937" max="7937" width="78" style="19" customWidth="1"/>
    <col min="7938" max="7938" width="9.33203125" style="19"/>
    <col min="7939" max="7939" width="40.6640625" style="19" customWidth="1"/>
    <col min="7940" max="8192" width="9.33203125" style="19"/>
    <col min="8193" max="8193" width="78" style="19" customWidth="1"/>
    <col min="8194" max="8194" width="9.33203125" style="19"/>
    <col min="8195" max="8195" width="40.6640625" style="19" customWidth="1"/>
    <col min="8196" max="8448" width="9.33203125" style="19"/>
    <col min="8449" max="8449" width="78" style="19" customWidth="1"/>
    <col min="8450" max="8450" width="9.33203125" style="19"/>
    <col min="8451" max="8451" width="40.6640625" style="19" customWidth="1"/>
    <col min="8452" max="8704" width="9.33203125" style="19"/>
    <col min="8705" max="8705" width="78" style="19" customWidth="1"/>
    <col min="8706" max="8706" width="9.33203125" style="19"/>
    <col min="8707" max="8707" width="40.6640625" style="19" customWidth="1"/>
    <col min="8708" max="8960" width="9.33203125" style="19"/>
    <col min="8961" max="8961" width="78" style="19" customWidth="1"/>
    <col min="8962" max="8962" width="9.33203125" style="19"/>
    <col min="8963" max="8963" width="40.6640625" style="19" customWidth="1"/>
    <col min="8964" max="9216" width="9.33203125" style="19"/>
    <col min="9217" max="9217" width="78" style="19" customWidth="1"/>
    <col min="9218" max="9218" width="9.33203125" style="19"/>
    <col min="9219" max="9219" width="40.6640625" style="19" customWidth="1"/>
    <col min="9220" max="9472" width="9.33203125" style="19"/>
    <col min="9473" max="9473" width="78" style="19" customWidth="1"/>
    <col min="9474" max="9474" width="9.33203125" style="19"/>
    <col min="9475" max="9475" width="40.6640625" style="19" customWidth="1"/>
    <col min="9476" max="9728" width="9.33203125" style="19"/>
    <col min="9729" max="9729" width="78" style="19" customWidth="1"/>
    <col min="9730" max="9730" width="9.33203125" style="19"/>
    <col min="9731" max="9731" width="40.6640625" style="19" customWidth="1"/>
    <col min="9732" max="9984" width="9.33203125" style="19"/>
    <col min="9985" max="9985" width="78" style="19" customWidth="1"/>
    <col min="9986" max="9986" width="9.33203125" style="19"/>
    <col min="9987" max="9987" width="40.6640625" style="19" customWidth="1"/>
    <col min="9988" max="10240" width="9.33203125" style="19"/>
    <col min="10241" max="10241" width="78" style="19" customWidth="1"/>
    <col min="10242" max="10242" width="9.33203125" style="19"/>
    <col min="10243" max="10243" width="40.6640625" style="19" customWidth="1"/>
    <col min="10244" max="10496" width="9.33203125" style="19"/>
    <col min="10497" max="10497" width="78" style="19" customWidth="1"/>
    <col min="10498" max="10498" width="9.33203125" style="19"/>
    <col min="10499" max="10499" width="40.6640625" style="19" customWidth="1"/>
    <col min="10500" max="10752" width="9.33203125" style="19"/>
    <col min="10753" max="10753" width="78" style="19" customWidth="1"/>
    <col min="10754" max="10754" width="9.33203125" style="19"/>
    <col min="10755" max="10755" width="40.6640625" style="19" customWidth="1"/>
    <col min="10756" max="11008" width="9.33203125" style="19"/>
    <col min="11009" max="11009" width="78" style="19" customWidth="1"/>
    <col min="11010" max="11010" width="9.33203125" style="19"/>
    <col min="11011" max="11011" width="40.6640625" style="19" customWidth="1"/>
    <col min="11012" max="11264" width="9.33203125" style="19"/>
    <col min="11265" max="11265" width="78" style="19" customWidth="1"/>
    <col min="11266" max="11266" width="9.33203125" style="19"/>
    <col min="11267" max="11267" width="40.6640625" style="19" customWidth="1"/>
    <col min="11268" max="11520" width="9.33203125" style="19"/>
    <col min="11521" max="11521" width="78" style="19" customWidth="1"/>
    <col min="11522" max="11522" width="9.33203125" style="19"/>
    <col min="11523" max="11523" width="40.6640625" style="19" customWidth="1"/>
    <col min="11524" max="11776" width="9.33203125" style="19"/>
    <col min="11777" max="11777" width="78" style="19" customWidth="1"/>
    <col min="11778" max="11778" width="9.33203125" style="19"/>
    <col min="11779" max="11779" width="40.6640625" style="19" customWidth="1"/>
    <col min="11780" max="12032" width="9.33203125" style="19"/>
    <col min="12033" max="12033" width="78" style="19" customWidth="1"/>
    <col min="12034" max="12034" width="9.33203125" style="19"/>
    <col min="12035" max="12035" width="40.6640625" style="19" customWidth="1"/>
    <col min="12036" max="12288" width="9.33203125" style="19"/>
    <col min="12289" max="12289" width="78" style="19" customWidth="1"/>
    <col min="12290" max="12290" width="9.33203125" style="19"/>
    <col min="12291" max="12291" width="40.6640625" style="19" customWidth="1"/>
    <col min="12292" max="12544" width="9.33203125" style="19"/>
    <col min="12545" max="12545" width="78" style="19" customWidth="1"/>
    <col min="12546" max="12546" width="9.33203125" style="19"/>
    <col min="12547" max="12547" width="40.6640625" style="19" customWidth="1"/>
    <col min="12548" max="12800" width="9.33203125" style="19"/>
    <col min="12801" max="12801" width="78" style="19" customWidth="1"/>
    <col min="12802" max="12802" width="9.33203125" style="19"/>
    <col min="12803" max="12803" width="40.6640625" style="19" customWidth="1"/>
    <col min="12804" max="13056" width="9.33203125" style="19"/>
    <col min="13057" max="13057" width="78" style="19" customWidth="1"/>
    <col min="13058" max="13058" width="9.33203125" style="19"/>
    <col min="13059" max="13059" width="40.6640625" style="19" customWidth="1"/>
    <col min="13060" max="13312" width="9.33203125" style="19"/>
    <col min="13313" max="13313" width="78" style="19" customWidth="1"/>
    <col min="13314" max="13314" width="9.33203125" style="19"/>
    <col min="13315" max="13315" width="40.6640625" style="19" customWidth="1"/>
    <col min="13316" max="13568" width="9.33203125" style="19"/>
    <col min="13569" max="13569" width="78" style="19" customWidth="1"/>
    <col min="13570" max="13570" width="9.33203125" style="19"/>
    <col min="13571" max="13571" width="40.6640625" style="19" customWidth="1"/>
    <col min="13572" max="13824" width="9.33203125" style="19"/>
    <col min="13825" max="13825" width="78" style="19" customWidth="1"/>
    <col min="13826" max="13826" width="9.33203125" style="19"/>
    <col min="13827" max="13827" width="40.6640625" style="19" customWidth="1"/>
    <col min="13828" max="14080" width="9.33203125" style="19"/>
    <col min="14081" max="14081" width="78" style="19" customWidth="1"/>
    <col min="14082" max="14082" width="9.33203125" style="19"/>
    <col min="14083" max="14083" width="40.6640625" style="19" customWidth="1"/>
    <col min="14084" max="14336" width="9.33203125" style="19"/>
    <col min="14337" max="14337" width="78" style="19" customWidth="1"/>
    <col min="14338" max="14338" width="9.33203125" style="19"/>
    <col min="14339" max="14339" width="40.6640625" style="19" customWidth="1"/>
    <col min="14340" max="14592" width="9.33203125" style="19"/>
    <col min="14593" max="14593" width="78" style="19" customWidth="1"/>
    <col min="14594" max="14594" width="9.33203125" style="19"/>
    <col min="14595" max="14595" width="40.6640625" style="19" customWidth="1"/>
    <col min="14596" max="14848" width="9.33203125" style="19"/>
    <col min="14849" max="14849" width="78" style="19" customWidth="1"/>
    <col min="14850" max="14850" width="9.33203125" style="19"/>
    <col min="14851" max="14851" width="40.6640625" style="19" customWidth="1"/>
    <col min="14852" max="15104" width="9.33203125" style="19"/>
    <col min="15105" max="15105" width="78" style="19" customWidth="1"/>
    <col min="15106" max="15106" width="9.33203125" style="19"/>
    <col min="15107" max="15107" width="40.6640625" style="19" customWidth="1"/>
    <col min="15108" max="15360" width="9.33203125" style="19"/>
    <col min="15361" max="15361" width="78" style="19" customWidth="1"/>
    <col min="15362" max="15362" width="9.33203125" style="19"/>
    <col min="15363" max="15363" width="40.6640625" style="19" customWidth="1"/>
    <col min="15364" max="15616" width="9.33203125" style="19"/>
    <col min="15617" max="15617" width="78" style="19" customWidth="1"/>
    <col min="15618" max="15618" width="9.33203125" style="19"/>
    <col min="15619" max="15619" width="40.6640625" style="19" customWidth="1"/>
    <col min="15620" max="15872" width="9.33203125" style="19"/>
    <col min="15873" max="15873" width="78" style="19" customWidth="1"/>
    <col min="15874" max="15874" width="9.33203125" style="19"/>
    <col min="15875" max="15875" width="40.6640625" style="19" customWidth="1"/>
    <col min="15876" max="16128" width="9.33203125" style="19"/>
    <col min="16129" max="16129" width="78" style="19" customWidth="1"/>
    <col min="16130" max="16130" width="9.33203125" style="19"/>
    <col min="16131" max="16131" width="40.6640625" style="19" customWidth="1"/>
    <col min="16132" max="16384" width="9.33203125" style="19"/>
  </cols>
  <sheetData>
    <row r="1" spans="1:3" ht="18" x14ac:dyDescent="0.25">
      <c r="A1" s="115" t="s">
        <v>23</v>
      </c>
      <c r="B1" s="115"/>
      <c r="C1" s="115"/>
    </row>
    <row r="3" spans="1:3" ht="15" x14ac:dyDescent="0.25">
      <c r="A3" s="116" t="s">
        <v>24</v>
      </c>
      <c r="B3" s="116"/>
      <c r="C3" s="116"/>
    </row>
    <row r="4" spans="1:3" x14ac:dyDescent="0.2">
      <c r="A4" s="20"/>
    </row>
    <row r="5" spans="1:3" x14ac:dyDescent="0.2">
      <c r="A5" s="20"/>
      <c r="B5" s="19" t="s">
        <v>25</v>
      </c>
      <c r="C5" s="19" t="s">
        <v>26</v>
      </c>
    </row>
    <row r="6" spans="1:3" ht="15.75" thickBot="1" x14ac:dyDescent="0.3">
      <c r="A6" s="21" t="s">
        <v>212</v>
      </c>
      <c r="B6" s="22"/>
    </row>
    <row r="7" spans="1:3" x14ac:dyDescent="0.2">
      <c r="A7" s="23" t="s">
        <v>27</v>
      </c>
      <c r="B7" s="78"/>
      <c r="C7" s="79"/>
    </row>
    <row r="8" spans="1:3" x14ac:dyDescent="0.2">
      <c r="A8" s="24" t="s">
        <v>28</v>
      </c>
      <c r="B8" s="80"/>
      <c r="C8" s="81"/>
    </row>
    <row r="9" spans="1:3" x14ac:dyDescent="0.2">
      <c r="A9" s="24" t="s">
        <v>29</v>
      </c>
      <c r="B9" s="80"/>
      <c r="C9" s="81"/>
    </row>
    <row r="10" spans="1:3" x14ac:dyDescent="0.2">
      <c r="A10" s="24" t="s">
        <v>30</v>
      </c>
      <c r="B10" s="80"/>
      <c r="C10" s="81"/>
    </row>
    <row r="11" spans="1:3" x14ac:dyDescent="0.2">
      <c r="A11" s="24" t="s">
        <v>31</v>
      </c>
      <c r="B11" s="80"/>
      <c r="C11" s="81"/>
    </row>
    <row r="12" spans="1:3" x14ac:dyDescent="0.2">
      <c r="A12" s="24" t="s">
        <v>32</v>
      </c>
      <c r="B12" s="80"/>
      <c r="C12" s="81"/>
    </row>
    <row r="13" spans="1:3" x14ac:dyDescent="0.2">
      <c r="A13" s="24" t="s">
        <v>33</v>
      </c>
      <c r="B13" s="80"/>
      <c r="C13" s="81"/>
    </row>
    <row r="14" spans="1:3" x14ac:dyDescent="0.2">
      <c r="A14" s="24" t="s">
        <v>34</v>
      </c>
      <c r="B14" s="80"/>
      <c r="C14" s="81"/>
    </row>
    <row r="15" spans="1:3" x14ac:dyDescent="0.2">
      <c r="A15" s="24" t="s">
        <v>35</v>
      </c>
      <c r="B15" s="80"/>
      <c r="C15" s="81"/>
    </row>
    <row r="16" spans="1:3" x14ac:dyDescent="0.2">
      <c r="A16" s="24" t="s">
        <v>36</v>
      </c>
      <c r="B16" s="80"/>
      <c r="C16" s="81"/>
    </row>
    <row r="17" spans="1:3" x14ac:dyDescent="0.2">
      <c r="A17" s="24" t="s">
        <v>37</v>
      </c>
      <c r="B17" s="80"/>
      <c r="C17" s="81"/>
    </row>
    <row r="18" spans="1:3" x14ac:dyDescent="0.2">
      <c r="A18" s="24" t="s">
        <v>38</v>
      </c>
      <c r="B18" s="80"/>
      <c r="C18" s="81"/>
    </row>
    <row r="19" spans="1:3" x14ac:dyDescent="0.2">
      <c r="A19" s="24" t="s">
        <v>39</v>
      </c>
      <c r="B19" s="80"/>
      <c r="C19" s="81"/>
    </row>
    <row r="20" spans="1:3" ht="13.5" thickBot="1" x14ac:dyDescent="0.25">
      <c r="A20" s="25" t="s">
        <v>40</v>
      </c>
      <c r="B20" s="82"/>
      <c r="C20" s="83"/>
    </row>
    <row r="21" spans="1:3" x14ac:dyDescent="0.2">
      <c r="A21" s="39"/>
      <c r="B21" s="22"/>
      <c r="C21" s="22"/>
    </row>
    <row r="22" spans="1:3" ht="15.75" thickBot="1" x14ac:dyDescent="0.3">
      <c r="A22" s="21" t="s">
        <v>213</v>
      </c>
      <c r="B22" s="22"/>
    </row>
    <row r="23" spans="1:3" x14ac:dyDescent="0.2">
      <c r="A23" s="23" t="s">
        <v>27</v>
      </c>
      <c r="B23" s="78"/>
      <c r="C23" s="79"/>
    </row>
    <row r="24" spans="1:3" x14ac:dyDescent="0.2">
      <c r="A24" s="24" t="s">
        <v>28</v>
      </c>
      <c r="B24" s="80"/>
      <c r="C24" s="81"/>
    </row>
    <row r="25" spans="1:3" x14ac:dyDescent="0.2">
      <c r="A25" s="24" t="s">
        <v>29</v>
      </c>
      <c r="B25" s="80"/>
      <c r="C25" s="81"/>
    </row>
    <row r="26" spans="1:3" x14ac:dyDescent="0.2">
      <c r="A26" s="24" t="s">
        <v>30</v>
      </c>
      <c r="B26" s="80"/>
      <c r="C26" s="81"/>
    </row>
    <row r="27" spans="1:3" x14ac:dyDescent="0.2">
      <c r="A27" s="24" t="s">
        <v>31</v>
      </c>
      <c r="B27" s="80"/>
      <c r="C27" s="81"/>
    </row>
    <row r="28" spans="1:3" x14ac:dyDescent="0.2">
      <c r="A28" s="24" t="s">
        <v>32</v>
      </c>
      <c r="B28" s="80"/>
      <c r="C28" s="81"/>
    </row>
    <row r="29" spans="1:3" x14ac:dyDescent="0.2">
      <c r="A29" s="24" t="s">
        <v>33</v>
      </c>
      <c r="B29" s="80"/>
      <c r="C29" s="81"/>
    </row>
    <row r="30" spans="1:3" x14ac:dyDescent="0.2">
      <c r="A30" s="24" t="s">
        <v>34</v>
      </c>
      <c r="B30" s="80"/>
      <c r="C30" s="81"/>
    </row>
    <row r="31" spans="1:3" ht="13.5" thickBot="1" x14ac:dyDescent="0.25">
      <c r="A31" s="25" t="s">
        <v>35</v>
      </c>
      <c r="B31" s="82"/>
      <c r="C31" s="83"/>
    </row>
    <row r="32" spans="1:3" x14ac:dyDescent="0.2">
      <c r="A32" s="39"/>
      <c r="B32" s="22"/>
      <c r="C32" s="22"/>
    </row>
    <row r="33" spans="1:3" ht="15.75" thickBot="1" x14ac:dyDescent="0.3">
      <c r="A33" s="27" t="s">
        <v>214</v>
      </c>
    </row>
    <row r="34" spans="1:3" x14ac:dyDescent="0.2">
      <c r="A34" s="28" t="s">
        <v>41</v>
      </c>
      <c r="B34" s="78"/>
      <c r="C34" s="79"/>
    </row>
    <row r="35" spans="1:3" x14ac:dyDescent="0.2">
      <c r="A35" s="29" t="s">
        <v>42</v>
      </c>
      <c r="B35" s="80"/>
      <c r="C35" s="81"/>
    </row>
    <row r="36" spans="1:3" x14ac:dyDescent="0.2">
      <c r="A36" s="29" t="s">
        <v>43</v>
      </c>
      <c r="B36" s="80"/>
      <c r="C36" s="81"/>
    </row>
    <row r="37" spans="1:3" x14ac:dyDescent="0.2">
      <c r="A37" s="29" t="s">
        <v>44</v>
      </c>
      <c r="B37" s="80"/>
      <c r="C37" s="81"/>
    </row>
    <row r="38" spans="1:3" x14ac:dyDescent="0.2">
      <c r="A38" s="29" t="s">
        <v>45</v>
      </c>
      <c r="B38" s="80"/>
      <c r="C38" s="81"/>
    </row>
    <row r="39" spans="1:3" ht="25.5" x14ac:dyDescent="0.2">
      <c r="A39" s="29" t="s">
        <v>46</v>
      </c>
      <c r="B39" s="80"/>
      <c r="C39" s="81"/>
    </row>
    <row r="40" spans="1:3" x14ac:dyDescent="0.2">
      <c r="A40" s="29" t="s">
        <v>47</v>
      </c>
      <c r="B40" s="80"/>
      <c r="C40" s="81"/>
    </row>
    <row r="41" spans="1:3" x14ac:dyDescent="0.2">
      <c r="A41" s="29" t="s">
        <v>48</v>
      </c>
      <c r="B41" s="80"/>
      <c r="C41" s="81"/>
    </row>
    <row r="42" spans="1:3" x14ac:dyDescent="0.2">
      <c r="A42" s="29" t="s">
        <v>49</v>
      </c>
      <c r="B42" s="80"/>
      <c r="C42" s="81"/>
    </row>
    <row r="43" spans="1:3" ht="25.5" x14ac:dyDescent="0.2">
      <c r="A43" s="29" t="s">
        <v>50</v>
      </c>
      <c r="B43" s="80"/>
      <c r="C43" s="81"/>
    </row>
    <row r="44" spans="1:3" x14ac:dyDescent="0.2">
      <c r="A44" s="29" t="s">
        <v>51</v>
      </c>
      <c r="B44" s="80"/>
      <c r="C44" s="81"/>
    </row>
    <row r="45" spans="1:3" ht="25.5" x14ac:dyDescent="0.2">
      <c r="A45" s="29" t="s">
        <v>52</v>
      </c>
      <c r="B45" s="80"/>
      <c r="C45" s="81"/>
    </row>
    <row r="46" spans="1:3" ht="26.25" thickBot="1" x14ac:dyDescent="0.25">
      <c r="A46" s="30" t="s">
        <v>53</v>
      </c>
      <c r="B46" s="82"/>
      <c r="C46" s="83"/>
    </row>
    <row r="47" spans="1:3" ht="14.25" x14ac:dyDescent="0.2">
      <c r="A47" s="26"/>
    </row>
    <row r="48" spans="1:3" ht="15.75" thickBot="1" x14ac:dyDescent="0.3">
      <c r="A48" s="27" t="s">
        <v>215</v>
      </c>
    </row>
    <row r="49" spans="1:4" x14ac:dyDescent="0.2">
      <c r="A49" s="23" t="s">
        <v>54</v>
      </c>
      <c r="B49" s="78"/>
      <c r="C49" s="79"/>
    </row>
    <row r="50" spans="1:4" x14ac:dyDescent="0.2">
      <c r="A50" s="24" t="s">
        <v>55</v>
      </c>
      <c r="B50" s="80"/>
      <c r="C50" s="81"/>
    </row>
    <row r="51" spans="1:4" x14ac:dyDescent="0.2">
      <c r="A51" s="24" t="s">
        <v>56</v>
      </c>
      <c r="B51" s="80"/>
      <c r="C51" s="81"/>
    </row>
    <row r="52" spans="1:4" x14ac:dyDescent="0.2">
      <c r="A52" s="24" t="s">
        <v>57</v>
      </c>
      <c r="B52" s="80"/>
      <c r="C52" s="81"/>
    </row>
    <row r="53" spans="1:4" x14ac:dyDescent="0.2">
      <c r="A53" s="24" t="s">
        <v>58</v>
      </c>
      <c r="B53" s="80"/>
      <c r="C53" s="81"/>
    </row>
    <row r="54" spans="1:4" ht="13.5" thickBot="1" x14ac:dyDescent="0.25">
      <c r="A54" s="25" t="s">
        <v>59</v>
      </c>
      <c r="B54" s="82"/>
      <c r="C54" s="83"/>
    </row>
    <row r="55" spans="1:4" ht="14.25" x14ac:dyDescent="0.2">
      <c r="A55" s="26"/>
    </row>
    <row r="56" spans="1:4" ht="15.75" thickBot="1" x14ac:dyDescent="0.3">
      <c r="A56" s="27" t="s">
        <v>216</v>
      </c>
    </row>
    <row r="57" spans="1:4" ht="15.75" x14ac:dyDescent="0.25">
      <c r="A57" s="28" t="s">
        <v>60</v>
      </c>
      <c r="B57" s="78"/>
      <c r="C57" s="79"/>
      <c r="D57" s="31"/>
    </row>
    <row r="58" spans="1:4" ht="15.75" x14ac:dyDescent="0.25">
      <c r="A58" s="29" t="s">
        <v>61</v>
      </c>
      <c r="B58" s="80"/>
      <c r="C58" s="81"/>
      <c r="D58" s="31"/>
    </row>
    <row r="59" spans="1:4" ht="15.75" x14ac:dyDescent="0.25">
      <c r="A59" s="29" t="s">
        <v>208</v>
      </c>
      <c r="B59" s="80"/>
      <c r="C59" s="81"/>
      <c r="D59" s="31"/>
    </row>
    <row r="60" spans="1:4" ht="15.75" x14ac:dyDescent="0.25">
      <c r="A60" s="29" t="s">
        <v>62</v>
      </c>
      <c r="B60" s="80"/>
      <c r="C60" s="81"/>
      <c r="D60" s="31"/>
    </row>
    <row r="61" spans="1:4" ht="15.75" x14ac:dyDescent="0.25">
      <c r="A61" s="29" t="s">
        <v>63</v>
      </c>
      <c r="B61" s="80"/>
      <c r="C61" s="81"/>
      <c r="D61" s="31"/>
    </row>
    <row r="62" spans="1:4" ht="51.75" thickBot="1" x14ac:dyDescent="0.25">
      <c r="A62" s="30" t="s">
        <v>64</v>
      </c>
      <c r="B62" s="82"/>
      <c r="C62" s="83"/>
    </row>
    <row r="65" spans="1:3" ht="15" x14ac:dyDescent="0.25">
      <c r="A65" s="116" t="s">
        <v>207</v>
      </c>
      <c r="B65" s="116"/>
      <c r="C65" s="116"/>
    </row>
    <row r="67" spans="1:3" ht="15.75" thickBot="1" x14ac:dyDescent="0.3">
      <c r="A67" s="21" t="s">
        <v>65</v>
      </c>
      <c r="B67" s="32" t="s">
        <v>66</v>
      </c>
    </row>
    <row r="68" spans="1:3" x14ac:dyDescent="0.2">
      <c r="A68" s="23" t="s">
        <v>67</v>
      </c>
      <c r="B68" s="84"/>
      <c r="C68" s="33"/>
    </row>
    <row r="69" spans="1:3" ht="13.5" thickBot="1" x14ac:dyDescent="0.25">
      <c r="A69" s="25" t="s">
        <v>68</v>
      </c>
      <c r="B69" s="85"/>
      <c r="C69" s="33"/>
    </row>
    <row r="70" spans="1:3" x14ac:dyDescent="0.2">
      <c r="B70" s="33"/>
      <c r="C70" s="33"/>
    </row>
    <row r="71" spans="1:3" ht="15.75" thickBot="1" x14ac:dyDescent="0.3">
      <c r="A71" s="21" t="s">
        <v>69</v>
      </c>
      <c r="B71" s="32" t="s">
        <v>70</v>
      </c>
      <c r="C71" s="35" t="s">
        <v>71</v>
      </c>
    </row>
    <row r="72" spans="1:3" x14ac:dyDescent="0.2">
      <c r="A72" s="23" t="s">
        <v>72</v>
      </c>
      <c r="B72" s="86"/>
      <c r="C72" s="36" t="s">
        <v>73</v>
      </c>
    </row>
    <row r="73" spans="1:3" ht="13.5" thickBot="1" x14ac:dyDescent="0.25">
      <c r="A73" s="25" t="s">
        <v>74</v>
      </c>
      <c r="B73" s="87"/>
      <c r="C73" s="37" t="s">
        <v>75</v>
      </c>
    </row>
    <row r="74" spans="1:3" x14ac:dyDescent="0.2">
      <c r="C74" s="33"/>
    </row>
    <row r="75" spans="1:3" ht="15.75" thickBot="1" x14ac:dyDescent="0.3">
      <c r="A75" s="21" t="s">
        <v>76</v>
      </c>
      <c r="B75" s="32" t="s">
        <v>70</v>
      </c>
      <c r="C75" s="35" t="s">
        <v>71</v>
      </c>
    </row>
    <row r="76" spans="1:3" ht="13.5" thickBot="1" x14ac:dyDescent="0.25">
      <c r="A76" s="23" t="s">
        <v>77</v>
      </c>
      <c r="B76" s="86"/>
      <c r="C76" s="36" t="s">
        <v>78</v>
      </c>
    </row>
    <row r="77" spans="1:3" ht="13.5" thickBot="1" x14ac:dyDescent="0.25">
      <c r="A77" s="25" t="s">
        <v>79</v>
      </c>
      <c r="B77" s="87"/>
      <c r="C77" s="38" t="s">
        <v>78</v>
      </c>
    </row>
    <row r="78" spans="1:3" x14ac:dyDescent="0.2">
      <c r="A78" s="39"/>
      <c r="B78" s="40"/>
      <c r="C78" s="32"/>
    </row>
    <row r="79" spans="1:3" ht="15.75" thickBot="1" x14ac:dyDescent="0.3">
      <c r="A79" s="21" t="s">
        <v>204</v>
      </c>
      <c r="B79" s="32" t="s">
        <v>70</v>
      </c>
      <c r="C79" s="35" t="s">
        <v>71</v>
      </c>
    </row>
    <row r="80" spans="1:3" ht="13.5" thickBot="1" x14ac:dyDescent="0.25">
      <c r="A80" s="23" t="s">
        <v>205</v>
      </c>
      <c r="B80" s="86"/>
      <c r="C80" s="36" t="s">
        <v>211</v>
      </c>
    </row>
    <row r="81" spans="1:3" ht="13.5" thickBot="1" x14ac:dyDescent="0.25">
      <c r="A81" s="25" t="s">
        <v>206</v>
      </c>
      <c r="B81" s="87"/>
      <c r="C81" s="38" t="s">
        <v>211</v>
      </c>
    </row>
    <row r="82" spans="1:3" x14ac:dyDescent="0.2">
      <c r="A82" s="39"/>
      <c r="B82" s="40"/>
      <c r="C82" s="32"/>
    </row>
    <row r="83" spans="1:3" ht="15" x14ac:dyDescent="0.25">
      <c r="A83" s="116" t="s">
        <v>80</v>
      </c>
      <c r="B83" s="116"/>
      <c r="C83" s="116"/>
    </row>
    <row r="84" spans="1:3" ht="15" x14ac:dyDescent="0.25">
      <c r="A84" s="41"/>
      <c r="B84" s="41"/>
      <c r="C84" s="41"/>
    </row>
    <row r="85" spans="1:3" ht="44.25" customHeight="1" x14ac:dyDescent="0.2">
      <c r="A85" s="117" t="s">
        <v>81</v>
      </c>
      <c r="B85" s="117"/>
      <c r="C85" s="117"/>
    </row>
    <row r="86" spans="1:3" ht="12" customHeight="1" x14ac:dyDescent="0.2">
      <c r="A86" s="42"/>
      <c r="B86" s="42"/>
      <c r="C86" s="42"/>
    </row>
    <row r="87" spans="1:3" ht="13.5" thickBot="1" x14ac:dyDescent="0.25">
      <c r="A87" s="39"/>
      <c r="B87" s="19" t="s">
        <v>25</v>
      </c>
      <c r="C87" s="32" t="s">
        <v>82</v>
      </c>
    </row>
    <row r="88" spans="1:3" x14ac:dyDescent="0.2">
      <c r="A88" s="43" t="s">
        <v>83</v>
      </c>
      <c r="B88" s="88"/>
      <c r="C88" s="89"/>
    </row>
    <row r="89" spans="1:3" x14ac:dyDescent="0.2">
      <c r="A89" s="44" t="s">
        <v>84</v>
      </c>
      <c r="B89" s="90"/>
      <c r="C89" s="91"/>
    </row>
    <row r="90" spans="1:3" x14ac:dyDescent="0.2">
      <c r="A90" s="44" t="s">
        <v>85</v>
      </c>
      <c r="B90" s="90"/>
      <c r="C90" s="91"/>
    </row>
    <row r="91" spans="1:3" x14ac:dyDescent="0.2">
      <c r="A91" s="44" t="s">
        <v>86</v>
      </c>
      <c r="B91" s="90"/>
      <c r="C91" s="91"/>
    </row>
    <row r="92" spans="1:3" x14ac:dyDescent="0.2">
      <c r="A92" s="44" t="s">
        <v>87</v>
      </c>
      <c r="B92" s="90"/>
      <c r="C92" s="91"/>
    </row>
    <row r="93" spans="1:3" x14ac:dyDescent="0.2">
      <c r="A93" s="44" t="s">
        <v>88</v>
      </c>
      <c r="B93" s="90"/>
      <c r="C93" s="91"/>
    </row>
    <row r="94" spans="1:3" x14ac:dyDescent="0.2">
      <c r="A94" s="44" t="s">
        <v>89</v>
      </c>
      <c r="B94" s="90"/>
      <c r="C94" s="91"/>
    </row>
    <row r="95" spans="1:3" x14ac:dyDescent="0.2">
      <c r="A95" s="44" t="s">
        <v>90</v>
      </c>
      <c r="B95" s="90"/>
      <c r="C95" s="91"/>
    </row>
    <row r="96" spans="1:3" x14ac:dyDescent="0.2">
      <c r="A96" s="44" t="s">
        <v>91</v>
      </c>
      <c r="B96" s="90"/>
      <c r="C96" s="91"/>
    </row>
    <row r="97" spans="1:3" x14ac:dyDescent="0.2">
      <c r="A97" s="44" t="s">
        <v>92</v>
      </c>
      <c r="B97" s="90"/>
      <c r="C97" s="91"/>
    </row>
    <row r="98" spans="1:3" x14ac:dyDescent="0.2">
      <c r="A98" s="44" t="s">
        <v>93</v>
      </c>
      <c r="B98" s="92"/>
      <c r="C98" s="91"/>
    </row>
    <row r="99" spans="1:3" x14ac:dyDescent="0.2">
      <c r="A99" s="44" t="s">
        <v>94</v>
      </c>
      <c r="B99" s="90"/>
      <c r="C99" s="91"/>
    </row>
    <row r="100" spans="1:3" x14ac:dyDescent="0.2">
      <c r="A100" s="44" t="s">
        <v>95</v>
      </c>
      <c r="B100" s="90"/>
      <c r="C100" s="91"/>
    </row>
    <row r="101" spans="1:3" x14ac:dyDescent="0.2">
      <c r="A101" s="44" t="s">
        <v>96</v>
      </c>
      <c r="B101" s="90"/>
      <c r="C101" s="91"/>
    </row>
    <row r="102" spans="1:3" x14ac:dyDescent="0.2">
      <c r="A102" s="44" t="s">
        <v>97</v>
      </c>
      <c r="B102" s="90"/>
      <c r="C102" s="91"/>
    </row>
    <row r="103" spans="1:3" x14ac:dyDescent="0.2">
      <c r="A103" s="44" t="s">
        <v>98</v>
      </c>
      <c r="B103" s="90"/>
      <c r="C103" s="91"/>
    </row>
    <row r="104" spans="1:3" x14ac:dyDescent="0.2">
      <c r="A104" s="44" t="s">
        <v>99</v>
      </c>
      <c r="B104" s="90"/>
      <c r="C104" s="91"/>
    </row>
    <row r="105" spans="1:3" x14ac:dyDescent="0.2">
      <c r="A105" s="44" t="s">
        <v>100</v>
      </c>
      <c r="B105" s="90"/>
      <c r="C105" s="91"/>
    </row>
    <row r="106" spans="1:3" ht="13.5" thickBot="1" x14ac:dyDescent="0.25">
      <c r="A106" s="45" t="s">
        <v>101</v>
      </c>
      <c r="B106" s="93"/>
      <c r="C106" s="94"/>
    </row>
    <row r="107" spans="1:3" x14ac:dyDescent="0.2">
      <c r="A107" s="114" t="s">
        <v>102</v>
      </c>
      <c r="B107" s="114"/>
      <c r="C107" s="114"/>
    </row>
    <row r="108" spans="1:3" x14ac:dyDescent="0.2">
      <c r="A108" s="114"/>
      <c r="B108" s="114"/>
      <c r="C108" s="114"/>
    </row>
    <row r="109" spans="1:3" x14ac:dyDescent="0.2">
      <c r="A109" s="114"/>
      <c r="B109" s="114"/>
      <c r="C109" s="114"/>
    </row>
    <row r="110" spans="1:3" x14ac:dyDescent="0.2">
      <c r="A110" s="114"/>
      <c r="B110" s="114"/>
      <c r="C110" s="114"/>
    </row>
    <row r="111" spans="1:3" x14ac:dyDescent="0.2">
      <c r="A111" s="114"/>
      <c r="B111" s="114"/>
      <c r="C111" s="114"/>
    </row>
    <row r="112" spans="1:3" x14ac:dyDescent="0.2">
      <c r="A112" s="114"/>
      <c r="B112" s="114"/>
      <c r="C112" s="114"/>
    </row>
    <row r="113" spans="1:3" x14ac:dyDescent="0.2">
      <c r="A113" s="46"/>
      <c r="B113" s="46"/>
      <c r="C113" s="46"/>
    </row>
    <row r="114" spans="1:3" x14ac:dyDescent="0.2">
      <c r="A114" s="95" t="s">
        <v>103</v>
      </c>
      <c r="B114" s="95"/>
      <c r="C114" s="95"/>
    </row>
    <row r="115" spans="1:3" x14ac:dyDescent="0.2">
      <c r="A115" s="95" t="s">
        <v>104</v>
      </c>
      <c r="B115" s="95"/>
      <c r="C115" s="95"/>
    </row>
    <row r="116" spans="1:3" x14ac:dyDescent="0.2">
      <c r="A116" s="95" t="s">
        <v>105</v>
      </c>
      <c r="B116" s="95"/>
      <c r="C116" s="95"/>
    </row>
    <row r="117" spans="1:3" x14ac:dyDescent="0.2">
      <c r="A117" s="96"/>
      <c r="B117" s="97"/>
      <c r="C117" s="97"/>
    </row>
    <row r="118" spans="1:3" x14ac:dyDescent="0.2">
      <c r="A118" s="98" t="s">
        <v>106</v>
      </c>
      <c r="B118" s="97"/>
      <c r="C118" s="97"/>
    </row>
    <row r="119" spans="1:3" x14ac:dyDescent="0.2">
      <c r="A119" s="96"/>
      <c r="B119" s="97"/>
      <c r="C119" s="97"/>
    </row>
    <row r="120" spans="1:3" x14ac:dyDescent="0.2">
      <c r="A120" s="98" t="s">
        <v>107</v>
      </c>
      <c r="B120" s="97"/>
      <c r="C120" s="97"/>
    </row>
    <row r="121" spans="1:3" x14ac:dyDescent="0.2">
      <c r="A121" s="96"/>
      <c r="B121" s="97"/>
      <c r="C121" s="97"/>
    </row>
    <row r="122" spans="1:3" x14ac:dyDescent="0.2">
      <c r="A122" s="96"/>
      <c r="B122" s="97"/>
      <c r="C122" s="97"/>
    </row>
    <row r="123" spans="1:3" x14ac:dyDescent="0.2">
      <c r="A123" s="96"/>
      <c r="B123" s="97"/>
      <c r="C123" s="97"/>
    </row>
    <row r="124" spans="1:3" x14ac:dyDescent="0.2">
      <c r="A124" s="98" t="s">
        <v>108</v>
      </c>
      <c r="B124" s="97"/>
      <c r="C124" s="97"/>
    </row>
    <row r="125" spans="1:3" x14ac:dyDescent="0.2">
      <c r="A125" s="96"/>
      <c r="B125" s="97"/>
      <c r="C125" s="97"/>
    </row>
    <row r="126" spans="1:3" x14ac:dyDescent="0.2">
      <c r="A126" s="96"/>
      <c r="B126" s="97"/>
      <c r="C126" s="97"/>
    </row>
    <row r="127" spans="1:3" x14ac:dyDescent="0.2">
      <c r="A127" s="96"/>
      <c r="B127" s="97"/>
      <c r="C127" s="97"/>
    </row>
    <row r="128" spans="1:3" x14ac:dyDescent="0.2">
      <c r="A128" s="96"/>
      <c r="B128" s="97"/>
      <c r="C128" s="97"/>
    </row>
  </sheetData>
  <sheetProtection password="CDAA" sheet="1" objects="1" scenarios="1" selectLockedCells="1"/>
  <mergeCells count="6">
    <mergeCell ref="A107:C112"/>
    <mergeCell ref="A1:C1"/>
    <mergeCell ref="A3:C3"/>
    <mergeCell ref="A65:C65"/>
    <mergeCell ref="A83:C83"/>
    <mergeCell ref="A85:C85"/>
  </mergeCells>
  <pageMargins left="0.78740157480314965" right="0.78740157480314965" top="0.98425196850393704" bottom="0.98425196850393704" header="0.51181102362204722" footer="0.51181102362204722"/>
  <pageSetup paperSize="9" scale="83" orientation="portrait" r:id="rId1"/>
  <headerFooter alignWithMargins="0">
    <oddHeader>&amp;RPříloha č. 8</oddHeader>
  </headerFooter>
  <rowBreaks count="2" manualBreakCount="2">
    <brk id="62" max="16383" man="1"/>
    <brk id="1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3:Q39"/>
  <sheetViews>
    <sheetView workbookViewId="0">
      <selection activeCell="C33" sqref="C33"/>
    </sheetView>
  </sheetViews>
  <sheetFormatPr defaultRowHeight="11.25" x14ac:dyDescent="0.2"/>
  <cols>
    <col min="1" max="1" width="14.1640625" customWidth="1"/>
    <col min="2" max="2" width="27.6640625" bestFit="1" customWidth="1"/>
    <col min="3" max="3" width="9.83203125" customWidth="1"/>
    <col min="4" max="4" width="9.33203125" customWidth="1"/>
    <col min="5" max="5" width="14.33203125" customWidth="1"/>
    <col min="6" max="6" width="9.83203125" customWidth="1"/>
    <col min="8" max="8" width="14.5" bestFit="1" customWidth="1"/>
    <col min="9" max="9" width="9.83203125" customWidth="1"/>
    <col min="11" max="11" width="15" customWidth="1"/>
    <col min="12" max="12" width="9.83203125" customWidth="1"/>
    <col min="14" max="14" width="14.83203125" customWidth="1"/>
    <col min="15" max="15" width="9.83203125" customWidth="1"/>
    <col min="17" max="17" width="14.83203125" customWidth="1"/>
  </cols>
  <sheetData>
    <row r="3" spans="1:17" ht="12" thickBot="1" x14ac:dyDescent="0.25"/>
    <row r="4" spans="1:17" x14ac:dyDescent="0.2">
      <c r="A4" s="2" t="s">
        <v>17</v>
      </c>
      <c r="B4" s="3"/>
      <c r="C4" s="2" t="s">
        <v>10</v>
      </c>
      <c r="D4" s="11"/>
      <c r="E4" s="3"/>
      <c r="F4" s="2" t="s">
        <v>19</v>
      </c>
      <c r="G4" s="11"/>
      <c r="H4" s="3"/>
      <c r="I4" s="2" t="s">
        <v>20</v>
      </c>
      <c r="J4" s="11"/>
      <c r="K4" s="3"/>
      <c r="L4" s="2" t="s">
        <v>21</v>
      </c>
      <c r="M4" s="11"/>
      <c r="N4" s="3"/>
      <c r="O4" s="2" t="s">
        <v>202</v>
      </c>
      <c r="P4" s="11"/>
      <c r="Q4" s="3"/>
    </row>
    <row r="5" spans="1:17" x14ac:dyDescent="0.2">
      <c r="A5" s="4"/>
      <c r="B5" s="5" t="s">
        <v>0</v>
      </c>
      <c r="C5" s="4">
        <v>112</v>
      </c>
      <c r="D5" s="12"/>
      <c r="E5" s="5"/>
      <c r="F5" s="4">
        <v>68</v>
      </c>
      <c r="G5" s="12"/>
      <c r="H5" s="5"/>
      <c r="I5" s="4">
        <v>125</v>
      </c>
      <c r="J5" s="12"/>
      <c r="K5" s="5"/>
      <c r="L5" s="4">
        <v>46</v>
      </c>
      <c r="M5" s="12"/>
      <c r="N5" s="5"/>
      <c r="O5" s="4">
        <v>19</v>
      </c>
      <c r="P5" s="12"/>
      <c r="Q5" s="5"/>
    </row>
    <row r="6" spans="1:17" x14ac:dyDescent="0.2">
      <c r="A6" s="4"/>
      <c r="B6" s="5" t="s">
        <v>1</v>
      </c>
      <c r="C6" s="75">
        <v>0</v>
      </c>
      <c r="D6" s="12"/>
      <c r="E6" s="5"/>
      <c r="F6" s="75"/>
      <c r="G6" s="12"/>
      <c r="H6" s="5"/>
      <c r="I6" s="75">
        <v>0</v>
      </c>
      <c r="J6" s="12"/>
      <c r="K6" s="5"/>
      <c r="L6" s="75">
        <v>0</v>
      </c>
      <c r="M6" s="12"/>
      <c r="N6" s="5"/>
      <c r="O6" s="75">
        <v>0</v>
      </c>
      <c r="P6" s="12"/>
      <c r="Q6" s="5"/>
    </row>
    <row r="7" spans="1:17" x14ac:dyDescent="0.2">
      <c r="A7" s="4"/>
      <c r="B7" s="5" t="s">
        <v>2</v>
      </c>
      <c r="C7" s="4">
        <v>50</v>
      </c>
      <c r="D7" s="12"/>
      <c r="E7" s="5"/>
      <c r="F7" s="4">
        <v>100</v>
      </c>
      <c r="G7" s="12"/>
      <c r="H7" s="5"/>
      <c r="I7" s="4">
        <v>300</v>
      </c>
      <c r="J7" s="12"/>
      <c r="K7" s="5"/>
      <c r="L7" s="4">
        <v>600</v>
      </c>
      <c r="M7" s="12"/>
      <c r="N7" s="5"/>
      <c r="O7" s="4" t="s">
        <v>203</v>
      </c>
      <c r="P7" s="12"/>
      <c r="Q7" s="5"/>
    </row>
    <row r="8" spans="1:17" x14ac:dyDescent="0.2">
      <c r="A8" s="4"/>
      <c r="B8" s="5" t="s">
        <v>201</v>
      </c>
      <c r="C8" s="76"/>
      <c r="D8" s="12"/>
      <c r="E8" s="5"/>
      <c r="F8" s="76"/>
      <c r="G8" s="12"/>
      <c r="H8" s="5"/>
      <c r="I8" s="76"/>
      <c r="J8" s="12"/>
      <c r="K8" s="5"/>
      <c r="L8" s="76"/>
      <c r="M8" s="12"/>
      <c r="N8" s="5"/>
      <c r="O8" s="76"/>
      <c r="P8" s="12"/>
      <c r="Q8" s="5"/>
    </row>
    <row r="9" spans="1:17" x14ac:dyDescent="0.2">
      <c r="A9" s="4"/>
      <c r="B9" s="5"/>
      <c r="C9" s="4"/>
      <c r="D9" s="12"/>
      <c r="E9" s="5"/>
      <c r="F9" s="4"/>
      <c r="G9" s="12"/>
      <c r="H9" s="5"/>
      <c r="I9" s="4"/>
      <c r="J9" s="12"/>
      <c r="K9" s="5"/>
      <c r="L9" s="4"/>
      <c r="M9" s="12"/>
      <c r="N9" s="5"/>
      <c r="O9" s="4"/>
      <c r="P9" s="12"/>
      <c r="Q9" s="5"/>
    </row>
    <row r="10" spans="1:17" x14ac:dyDescent="0.2">
      <c r="A10" s="4"/>
      <c r="B10" s="5"/>
      <c r="C10" s="4" t="s">
        <v>7</v>
      </c>
      <c r="D10" s="12" t="s">
        <v>8</v>
      </c>
      <c r="E10" s="5"/>
      <c r="F10" s="4" t="s">
        <v>7</v>
      </c>
      <c r="G10" s="12" t="s">
        <v>8</v>
      </c>
      <c r="H10" s="5"/>
      <c r="I10" s="4" t="s">
        <v>7</v>
      </c>
      <c r="J10" s="12" t="s">
        <v>8</v>
      </c>
      <c r="K10" s="5"/>
      <c r="L10" s="4" t="s">
        <v>7</v>
      </c>
      <c r="M10" s="12" t="s">
        <v>8</v>
      </c>
      <c r="N10" s="5"/>
      <c r="O10" s="4" t="s">
        <v>7</v>
      </c>
      <c r="P10" s="12" t="s">
        <v>8</v>
      </c>
      <c r="Q10" s="5"/>
    </row>
    <row r="11" spans="1:17" x14ac:dyDescent="0.2">
      <c r="A11" s="4"/>
      <c r="B11" s="5" t="s">
        <v>120</v>
      </c>
      <c r="C11" s="4">
        <v>8</v>
      </c>
      <c r="D11" s="73">
        <v>0</v>
      </c>
      <c r="E11" s="14">
        <f>C11*D11</f>
        <v>0</v>
      </c>
      <c r="F11" s="4">
        <v>26</v>
      </c>
      <c r="G11" s="73">
        <v>0</v>
      </c>
      <c r="H11" s="14">
        <f>F11*G11</f>
        <v>0</v>
      </c>
      <c r="I11" s="4">
        <v>65</v>
      </c>
      <c r="J11" s="73">
        <v>0</v>
      </c>
      <c r="K11" s="14">
        <f>I11*J11</f>
        <v>0</v>
      </c>
      <c r="L11" s="4">
        <v>168</v>
      </c>
      <c r="M11" s="73">
        <v>0</v>
      </c>
      <c r="N11" s="14">
        <f>L11*M11</f>
        <v>0</v>
      </c>
      <c r="O11" s="4">
        <v>225</v>
      </c>
      <c r="P11" s="73">
        <v>0</v>
      </c>
      <c r="Q11" s="14">
        <f>O11*P11</f>
        <v>0</v>
      </c>
    </row>
    <row r="12" spans="1:17" x14ac:dyDescent="0.2">
      <c r="A12" s="4"/>
      <c r="B12" s="5" t="s">
        <v>121</v>
      </c>
      <c r="C12" s="4">
        <v>12</v>
      </c>
      <c r="D12" s="73">
        <v>0</v>
      </c>
      <c r="E12" s="14">
        <f t="shared" ref="E12:E14" si="0">C12*D12</f>
        <v>0</v>
      </c>
      <c r="F12" s="4">
        <v>44</v>
      </c>
      <c r="G12" s="73">
        <v>0</v>
      </c>
      <c r="H12" s="14">
        <f t="shared" ref="H12:H14" si="1">F12*G12</f>
        <v>0</v>
      </c>
      <c r="I12" s="4">
        <v>103</v>
      </c>
      <c r="J12" s="73">
        <v>0</v>
      </c>
      <c r="K12" s="14">
        <f t="shared" ref="K12:K14" si="2">I12*J12</f>
        <v>0</v>
      </c>
      <c r="L12" s="4">
        <v>237</v>
      </c>
      <c r="M12" s="73">
        <v>0</v>
      </c>
      <c r="N12" s="14">
        <f t="shared" ref="N12:N14" si="3">L12*M12</f>
        <v>0</v>
      </c>
      <c r="O12" s="4">
        <v>521</v>
      </c>
      <c r="P12" s="73">
        <v>0</v>
      </c>
      <c r="Q12" s="14">
        <f t="shared" ref="Q12:Q14" si="4">O12*P12</f>
        <v>0</v>
      </c>
    </row>
    <row r="13" spans="1:17" x14ac:dyDescent="0.2">
      <c r="A13" s="4"/>
      <c r="B13" s="5" t="s">
        <v>3</v>
      </c>
      <c r="C13" s="4">
        <v>2</v>
      </c>
      <c r="D13" s="73">
        <v>0</v>
      </c>
      <c r="E13" s="14">
        <f t="shared" si="0"/>
        <v>0</v>
      </c>
      <c r="F13" s="4">
        <v>6</v>
      </c>
      <c r="G13" s="73">
        <v>0</v>
      </c>
      <c r="H13" s="14">
        <f t="shared" si="1"/>
        <v>0</v>
      </c>
      <c r="I13" s="4">
        <v>12</v>
      </c>
      <c r="J13" s="73">
        <v>0</v>
      </c>
      <c r="K13" s="14">
        <f t="shared" si="2"/>
        <v>0</v>
      </c>
      <c r="L13" s="4">
        <v>16</v>
      </c>
      <c r="M13" s="73">
        <v>0</v>
      </c>
      <c r="N13" s="14">
        <f t="shared" si="3"/>
        <v>0</v>
      </c>
      <c r="O13" s="4">
        <v>36</v>
      </c>
      <c r="P13" s="73">
        <v>0</v>
      </c>
      <c r="Q13" s="14">
        <f t="shared" si="4"/>
        <v>0</v>
      </c>
    </row>
    <row r="14" spans="1:17" x14ac:dyDescent="0.2">
      <c r="A14" s="4"/>
      <c r="B14" s="5" t="s">
        <v>4</v>
      </c>
      <c r="C14" s="4">
        <v>69</v>
      </c>
      <c r="D14" s="73">
        <v>0</v>
      </c>
      <c r="E14" s="14">
        <f t="shared" si="0"/>
        <v>0</v>
      </c>
      <c r="F14" s="4">
        <v>98</v>
      </c>
      <c r="G14" s="73">
        <v>0</v>
      </c>
      <c r="H14" s="14">
        <f t="shared" si="1"/>
        <v>0</v>
      </c>
      <c r="I14" s="4">
        <v>106</v>
      </c>
      <c r="J14" s="73">
        <v>0</v>
      </c>
      <c r="K14" s="14">
        <f t="shared" si="2"/>
        <v>0</v>
      </c>
      <c r="L14" s="4">
        <v>213</v>
      </c>
      <c r="M14" s="73">
        <v>0</v>
      </c>
      <c r="N14" s="14">
        <f t="shared" si="3"/>
        <v>0</v>
      </c>
      <c r="O14" s="4">
        <v>292</v>
      </c>
      <c r="P14" s="73">
        <v>0</v>
      </c>
      <c r="Q14" s="14">
        <f t="shared" si="4"/>
        <v>0</v>
      </c>
    </row>
    <row r="15" spans="1:17" ht="12" thickBot="1" x14ac:dyDescent="0.25">
      <c r="A15" s="4"/>
      <c r="B15" s="5" t="s">
        <v>5</v>
      </c>
      <c r="C15" s="4">
        <v>27</v>
      </c>
      <c r="D15" s="73">
        <v>0</v>
      </c>
      <c r="E15" s="14">
        <f>IF(C8-C15&gt;=0,0,(C15-C8)*D15)</f>
        <v>0</v>
      </c>
      <c r="F15" s="4">
        <v>44</v>
      </c>
      <c r="G15" s="73">
        <v>0</v>
      </c>
      <c r="H15" s="14">
        <f>IF(F8-F15&gt;=0,0,(F15-F8)*G15)</f>
        <v>0</v>
      </c>
      <c r="I15" s="4">
        <v>70</v>
      </c>
      <c r="J15" s="73">
        <v>0</v>
      </c>
      <c r="K15" s="14">
        <f>IF(I8-I15&gt;=0,0,(I15-I8)*J15)</f>
        <v>0</v>
      </c>
      <c r="L15" s="4">
        <v>120</v>
      </c>
      <c r="M15" s="73">
        <v>0</v>
      </c>
      <c r="N15" s="14">
        <f>IF(L8-L15&gt;=0,0,(L15-L8)*M15)</f>
        <v>0</v>
      </c>
      <c r="O15" s="4">
        <v>235</v>
      </c>
      <c r="P15" s="73">
        <v>0</v>
      </c>
      <c r="Q15" s="14">
        <f>IF(O8-O15&gt;=0,0,(O15-O8)*P15)</f>
        <v>0</v>
      </c>
    </row>
    <row r="16" spans="1:17" ht="12" thickBot="1" x14ac:dyDescent="0.25">
      <c r="A16" s="6"/>
      <c r="B16" s="7" t="s">
        <v>6</v>
      </c>
      <c r="C16" s="6"/>
      <c r="D16" s="13"/>
      <c r="E16" s="15">
        <f>SUM(E11:E15)</f>
        <v>0</v>
      </c>
      <c r="F16" s="6"/>
      <c r="G16" s="13"/>
      <c r="H16" s="15">
        <f>SUM(H11:H15)</f>
        <v>0</v>
      </c>
      <c r="I16" s="6"/>
      <c r="J16" s="13"/>
      <c r="K16" s="15">
        <f>SUM(K11:K15)</f>
        <v>0</v>
      </c>
      <c r="L16" s="6"/>
      <c r="M16" s="13"/>
      <c r="N16" s="15">
        <f>SUM(N11:N15)</f>
        <v>0</v>
      </c>
      <c r="O16" s="6"/>
      <c r="P16" s="13"/>
      <c r="Q16" s="15">
        <f>SUM(Q11:Q15)</f>
        <v>0</v>
      </c>
    </row>
    <row r="17" spans="1:17" ht="12" thickBot="1" x14ac:dyDescent="0.25">
      <c r="A17" s="8"/>
      <c r="B17" s="9" t="s">
        <v>9</v>
      </c>
      <c r="C17" s="8"/>
      <c r="D17" s="10"/>
      <c r="E17" s="16">
        <f>(E16+C6)*C5</f>
        <v>0</v>
      </c>
      <c r="F17" s="8"/>
      <c r="G17" s="10"/>
      <c r="H17" s="16">
        <f>(H16+F6)*F5</f>
        <v>0</v>
      </c>
      <c r="I17" s="8"/>
      <c r="J17" s="10"/>
      <c r="K17" s="16">
        <f>(K16+I6)*I5</f>
        <v>0</v>
      </c>
      <c r="L17" s="8"/>
      <c r="M17" s="10"/>
      <c r="N17" s="16">
        <f>(N16+L6)*L5</f>
        <v>0</v>
      </c>
      <c r="O17" s="8"/>
      <c r="P17" s="10"/>
      <c r="Q17" s="16">
        <f>(Q16+O6)*O5</f>
        <v>0</v>
      </c>
    </row>
    <row r="18" spans="1:17" ht="12" thickBot="1" x14ac:dyDescent="0.25"/>
    <row r="19" spans="1:17" ht="12" thickBot="1" x14ac:dyDescent="0.25">
      <c r="A19" s="2" t="s">
        <v>198</v>
      </c>
      <c r="B19" s="11"/>
      <c r="C19" s="11" t="s">
        <v>200</v>
      </c>
      <c r="D19" s="11"/>
      <c r="E19" s="3"/>
      <c r="G19" s="8" t="s">
        <v>209</v>
      </c>
      <c r="H19" s="10"/>
      <c r="I19" s="10"/>
      <c r="J19" s="77">
        <v>0</v>
      </c>
      <c r="K19" s="9" t="s">
        <v>210</v>
      </c>
    </row>
    <row r="20" spans="1:17" ht="12" thickBot="1" x14ac:dyDescent="0.25">
      <c r="A20" s="6"/>
      <c r="B20" s="13" t="s">
        <v>199</v>
      </c>
      <c r="C20" s="13">
        <v>200</v>
      </c>
      <c r="D20" s="74">
        <v>0</v>
      </c>
      <c r="E20" s="15">
        <f>C20*D20</f>
        <v>0</v>
      </c>
    </row>
    <row r="21" spans="1:17" x14ac:dyDescent="0.2">
      <c r="A21" s="2" t="s">
        <v>18</v>
      </c>
      <c r="B21" s="11"/>
      <c r="C21" s="11" t="s">
        <v>12</v>
      </c>
      <c r="D21" s="11"/>
      <c r="E21" s="3"/>
    </row>
    <row r="22" spans="1:17" ht="12" thickBot="1" x14ac:dyDescent="0.25">
      <c r="A22" s="4"/>
      <c r="B22" s="12" t="s">
        <v>11</v>
      </c>
      <c r="C22" s="12">
        <v>608</v>
      </c>
      <c r="D22" s="73">
        <v>0</v>
      </c>
      <c r="E22" s="14">
        <f>C22*D22</f>
        <v>0</v>
      </c>
    </row>
    <row r="23" spans="1:17" ht="12" thickBot="1" x14ac:dyDescent="0.25">
      <c r="A23" s="6"/>
      <c r="B23" s="13" t="s">
        <v>13</v>
      </c>
      <c r="C23" s="13"/>
      <c r="D23" s="50"/>
      <c r="E23" s="15">
        <f>E22</f>
        <v>0</v>
      </c>
    </row>
    <row r="24" spans="1:17" x14ac:dyDescent="0.2">
      <c r="A24" s="2" t="s">
        <v>22</v>
      </c>
      <c r="B24" s="11"/>
      <c r="C24" s="11" t="s">
        <v>12</v>
      </c>
      <c r="D24" s="11"/>
      <c r="E24" s="49"/>
    </row>
    <row r="25" spans="1:17" x14ac:dyDescent="0.2">
      <c r="A25" s="4"/>
      <c r="B25" s="12" t="s">
        <v>14</v>
      </c>
      <c r="C25" s="12">
        <v>122</v>
      </c>
      <c r="D25" s="73">
        <v>0</v>
      </c>
      <c r="E25" s="14">
        <f t="shared" ref="E25:E26" si="5">C25*D25</f>
        <v>0</v>
      </c>
    </row>
    <row r="26" spans="1:17" ht="12" thickBot="1" x14ac:dyDescent="0.25">
      <c r="A26" s="4"/>
      <c r="B26" s="12" t="s">
        <v>15</v>
      </c>
      <c r="C26" s="12">
        <v>136</v>
      </c>
      <c r="D26" s="73">
        <v>0</v>
      </c>
      <c r="E26" s="14">
        <f t="shared" si="5"/>
        <v>0</v>
      </c>
    </row>
    <row r="27" spans="1:17" ht="12" thickBot="1" x14ac:dyDescent="0.25">
      <c r="A27" s="6"/>
      <c r="B27" s="13" t="s">
        <v>13</v>
      </c>
      <c r="C27" s="13"/>
      <c r="D27" s="50"/>
      <c r="E27" s="15">
        <f>SUM(E25:E26)</f>
        <v>0</v>
      </c>
    </row>
    <row r="28" spans="1:17" ht="12" thickBot="1" x14ac:dyDescent="0.25"/>
    <row r="29" spans="1:17" ht="38.25" customHeight="1" thickBot="1" x14ac:dyDescent="0.25">
      <c r="A29" s="18" t="s">
        <v>189</v>
      </c>
      <c r="B29" s="51">
        <f>(E17+H17+K17+N17+Q17+E20+E23+E27)</f>
        <v>0</v>
      </c>
    </row>
    <row r="31" spans="1:17" ht="12" thickBot="1" x14ac:dyDescent="0.25"/>
    <row r="32" spans="1:17" x14ac:dyDescent="0.2">
      <c r="A32" s="2" t="s">
        <v>16</v>
      </c>
      <c r="B32" s="3"/>
      <c r="C32" s="11"/>
      <c r="D32" s="11"/>
      <c r="E32" s="3"/>
    </row>
    <row r="33" spans="1:5" x14ac:dyDescent="0.2">
      <c r="A33" s="4"/>
      <c r="B33" s="5" t="s">
        <v>1</v>
      </c>
      <c r="C33" s="73">
        <v>0</v>
      </c>
      <c r="D33" s="12"/>
      <c r="E33" s="5"/>
    </row>
    <row r="34" spans="1:5" x14ac:dyDescent="0.2">
      <c r="A34" s="4"/>
      <c r="B34" s="5"/>
      <c r="C34" s="12"/>
      <c r="D34" s="12"/>
      <c r="E34" s="5"/>
    </row>
    <row r="35" spans="1:5" x14ac:dyDescent="0.2">
      <c r="A35" s="4"/>
      <c r="B35" s="5"/>
      <c r="C35" s="12" t="s">
        <v>12</v>
      </c>
      <c r="D35" s="12" t="s">
        <v>8</v>
      </c>
      <c r="E35" s="5"/>
    </row>
    <row r="36" spans="1:5" x14ac:dyDescent="0.2">
      <c r="A36" s="4"/>
      <c r="B36" s="5" t="s">
        <v>120</v>
      </c>
      <c r="C36" s="12">
        <v>2022</v>
      </c>
      <c r="D36" s="73">
        <v>0</v>
      </c>
      <c r="E36" s="14">
        <f t="shared" ref="E36:E38" si="6">C36*D36</f>
        <v>0</v>
      </c>
    </row>
    <row r="37" spans="1:5" x14ac:dyDescent="0.2">
      <c r="A37" s="4"/>
      <c r="B37" s="5" t="s">
        <v>121</v>
      </c>
      <c r="C37" s="12">
        <v>2749</v>
      </c>
      <c r="D37" s="73">
        <v>0</v>
      </c>
      <c r="E37" s="14">
        <f t="shared" si="6"/>
        <v>0</v>
      </c>
    </row>
    <row r="38" spans="1:5" ht="12" thickBot="1" x14ac:dyDescent="0.25">
      <c r="A38" s="4"/>
      <c r="B38" s="5" t="s">
        <v>4</v>
      </c>
      <c r="C38" s="47">
        <v>2517</v>
      </c>
      <c r="D38" s="73">
        <v>0</v>
      </c>
      <c r="E38" s="14">
        <f t="shared" si="6"/>
        <v>0</v>
      </c>
    </row>
    <row r="39" spans="1:5" ht="12" thickBot="1" x14ac:dyDescent="0.25">
      <c r="A39" s="6"/>
      <c r="B39" s="7" t="s">
        <v>13</v>
      </c>
      <c r="C39" s="13"/>
      <c r="D39" s="13"/>
      <c r="E39" s="15">
        <f>SUM(E36:E38)</f>
        <v>0</v>
      </c>
    </row>
  </sheetData>
  <sheetProtection password="CDAA" sheet="1" objects="1" scenarios="1" selectLockedCells="1"/>
  <pageMargins left="0.70866141732283472" right="0.70866141732283472" top="0.78740157480314965" bottom="0.78740157480314965" header="0.31496062992125984" footer="0.31496062992125984"/>
  <pageSetup paperSize="9" scale="78" orientation="landscape" horizontalDpi="0" verticalDpi="0" r:id="rId1"/>
  <headerFooter>
    <oddHeader>&amp;RPříloha č.9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2:E18"/>
  <sheetViews>
    <sheetView workbookViewId="0">
      <selection activeCell="D7" sqref="D7"/>
    </sheetView>
  </sheetViews>
  <sheetFormatPr defaultRowHeight="11.25" x14ac:dyDescent="0.2"/>
  <cols>
    <col min="1" max="1" width="17.83203125" customWidth="1"/>
    <col min="2" max="2" width="35.5" bestFit="1" customWidth="1"/>
    <col min="3" max="3" width="11.5" customWidth="1"/>
    <col min="4" max="4" width="15" bestFit="1" customWidth="1"/>
    <col min="5" max="5" width="16.1640625" customWidth="1"/>
  </cols>
  <sheetData>
    <row r="2" spans="1:5" ht="12" thickBot="1" x14ac:dyDescent="0.25"/>
    <row r="3" spans="1:5" x14ac:dyDescent="0.2">
      <c r="A3" s="2" t="s">
        <v>109</v>
      </c>
      <c r="B3" s="11"/>
      <c r="C3" s="11"/>
      <c r="D3" s="11"/>
      <c r="E3" s="3"/>
    </row>
    <row r="4" spans="1:5" x14ac:dyDescent="0.2">
      <c r="A4" s="4"/>
      <c r="B4" s="12" t="s">
        <v>110</v>
      </c>
      <c r="C4" s="12">
        <v>280</v>
      </c>
      <c r="D4" s="12"/>
      <c r="E4" s="5"/>
    </row>
    <row r="5" spans="1:5" x14ac:dyDescent="0.2">
      <c r="A5" s="4"/>
      <c r="B5" s="12" t="s">
        <v>111</v>
      </c>
      <c r="C5" s="73">
        <v>0</v>
      </c>
      <c r="D5" s="12" t="s">
        <v>115</v>
      </c>
      <c r="E5" s="14">
        <f>C4*C5</f>
        <v>0</v>
      </c>
    </row>
    <row r="6" spans="1:5" x14ac:dyDescent="0.2">
      <c r="A6" s="4"/>
      <c r="B6" s="12" t="s">
        <v>116</v>
      </c>
      <c r="C6" s="12">
        <v>990</v>
      </c>
      <c r="D6" s="73">
        <v>0</v>
      </c>
      <c r="E6" s="14">
        <f>C6*D6</f>
        <v>0</v>
      </c>
    </row>
    <row r="7" spans="1:5" x14ac:dyDescent="0.2">
      <c r="A7" s="4"/>
      <c r="B7" s="12" t="s">
        <v>117</v>
      </c>
      <c r="C7" s="47">
        <v>52</v>
      </c>
      <c r="D7" s="73">
        <v>0</v>
      </c>
      <c r="E7" s="14">
        <f>C7*D7</f>
        <v>0</v>
      </c>
    </row>
    <row r="8" spans="1:5" x14ac:dyDescent="0.2">
      <c r="A8" s="4"/>
      <c r="B8" s="12"/>
      <c r="C8" s="12"/>
      <c r="D8" s="12"/>
      <c r="E8" s="5"/>
    </row>
    <row r="9" spans="1:5" x14ac:dyDescent="0.2">
      <c r="A9" s="4"/>
      <c r="B9" s="12" t="s">
        <v>112</v>
      </c>
      <c r="C9" s="12" t="s">
        <v>194</v>
      </c>
      <c r="D9" s="12" t="s">
        <v>193</v>
      </c>
      <c r="E9" s="5"/>
    </row>
    <row r="10" spans="1:5" x14ac:dyDescent="0.2">
      <c r="A10" s="4"/>
      <c r="B10" s="47" t="s">
        <v>195</v>
      </c>
      <c r="C10" s="67">
        <v>390</v>
      </c>
      <c r="D10" s="73">
        <v>0</v>
      </c>
      <c r="E10" s="14">
        <f>C10*D10</f>
        <v>0</v>
      </c>
    </row>
    <row r="11" spans="1:5" x14ac:dyDescent="0.2">
      <c r="A11" s="4"/>
      <c r="B11" s="47" t="s">
        <v>196</v>
      </c>
      <c r="C11" s="67">
        <v>15</v>
      </c>
      <c r="D11" s="73">
        <v>0</v>
      </c>
      <c r="E11" s="14">
        <f t="shared" ref="E11:E12" si="0">C11*D11</f>
        <v>0</v>
      </c>
    </row>
    <row r="12" spans="1:5" x14ac:dyDescent="0.2">
      <c r="A12" s="4"/>
      <c r="B12" s="12" t="s">
        <v>197</v>
      </c>
      <c r="C12" s="68">
        <v>5</v>
      </c>
      <c r="D12" s="73">
        <v>0</v>
      </c>
      <c r="E12" s="14">
        <f t="shared" si="0"/>
        <v>0</v>
      </c>
    </row>
    <row r="13" spans="1:5" x14ac:dyDescent="0.2">
      <c r="A13" s="4"/>
      <c r="B13" s="12"/>
      <c r="C13" s="12"/>
      <c r="D13" s="12"/>
      <c r="E13" s="5"/>
    </row>
    <row r="14" spans="1:5" x14ac:dyDescent="0.2">
      <c r="A14" s="4"/>
      <c r="B14" s="12" t="s">
        <v>114</v>
      </c>
      <c r="C14" s="12">
        <v>55</v>
      </c>
      <c r="D14" s="12"/>
      <c r="E14" s="5"/>
    </row>
    <row r="15" spans="1:5" ht="12" thickBot="1" x14ac:dyDescent="0.25">
      <c r="A15" s="6"/>
      <c r="B15" s="13" t="s">
        <v>113</v>
      </c>
      <c r="C15" s="74">
        <v>0</v>
      </c>
      <c r="D15" s="13"/>
      <c r="E15" s="17">
        <f>C14*C15</f>
        <v>0</v>
      </c>
    </row>
    <row r="17" spans="1:2" ht="12" thickBot="1" x14ac:dyDescent="0.25"/>
    <row r="18" spans="1:2" ht="34.5" thickBot="1" x14ac:dyDescent="0.25">
      <c r="A18" s="18" t="s">
        <v>188</v>
      </c>
      <c r="B18" s="51">
        <f>SUM(E5:E15)</f>
        <v>0</v>
      </c>
    </row>
  </sheetData>
  <sheetProtection password="CDAA" sheet="1" objects="1" scenarios="1" selectLockedCells="1"/>
  <pageMargins left="0.70866141732283472" right="0.70866141732283472" top="0.78740157480314965" bottom="0.78740157480314965" header="0.31496062992125984" footer="0.31496062992125984"/>
  <pageSetup paperSize="9" orientation="landscape" horizontalDpi="0" verticalDpi="0" r:id="rId1"/>
  <headerFooter>
    <oddHeader>&amp;RPříloha č. 10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G2" sqref="G2"/>
    </sheetView>
  </sheetViews>
  <sheetFormatPr defaultRowHeight="11.25" x14ac:dyDescent="0.2"/>
  <cols>
    <col min="1" max="1" width="17.1640625" style="52" customWidth="1"/>
    <col min="4" max="4" width="16.5" hidden="1" customWidth="1"/>
    <col min="5" max="5" width="52" customWidth="1"/>
    <col min="6" max="6" width="18.5" customWidth="1"/>
    <col min="7" max="8" width="19.5" customWidth="1"/>
    <col min="9" max="9" width="16.5" customWidth="1"/>
    <col min="10" max="10" width="16.1640625" customWidth="1"/>
  </cols>
  <sheetData>
    <row r="1" spans="1:10" s="99" customFormat="1" ht="33.75" x14ac:dyDescent="0.2">
      <c r="A1" s="112" t="s">
        <v>122</v>
      </c>
      <c r="B1" s="104" t="s">
        <v>123</v>
      </c>
      <c r="C1" s="104" t="s">
        <v>171</v>
      </c>
      <c r="D1" s="104" t="s">
        <v>124</v>
      </c>
      <c r="E1" s="104" t="s">
        <v>125</v>
      </c>
      <c r="F1" s="104" t="s">
        <v>182</v>
      </c>
      <c r="G1" s="104" t="s">
        <v>218</v>
      </c>
      <c r="H1" s="104" t="s">
        <v>219</v>
      </c>
      <c r="I1" s="105" t="s">
        <v>220</v>
      </c>
      <c r="J1" s="105" t="s">
        <v>221</v>
      </c>
    </row>
    <row r="2" spans="1:10" x14ac:dyDescent="0.2">
      <c r="A2" s="109">
        <v>800100206</v>
      </c>
      <c r="B2" s="110" t="s">
        <v>127</v>
      </c>
      <c r="C2" s="111" t="s">
        <v>175</v>
      </c>
      <c r="D2" s="110">
        <v>918779</v>
      </c>
      <c r="E2" s="110" t="s">
        <v>128</v>
      </c>
      <c r="F2" s="113"/>
      <c r="G2" s="106"/>
      <c r="H2" s="106"/>
      <c r="I2" s="107">
        <v>5</v>
      </c>
      <c r="J2" s="108">
        <v>10</v>
      </c>
    </row>
    <row r="3" spans="1:10" x14ac:dyDescent="0.2">
      <c r="A3" s="57" t="s">
        <v>160</v>
      </c>
      <c r="B3" s="55" t="s">
        <v>129</v>
      </c>
      <c r="C3" s="56" t="s">
        <v>172</v>
      </c>
      <c r="D3" s="55">
        <v>820680</v>
      </c>
      <c r="E3" s="55" t="s">
        <v>126</v>
      </c>
      <c r="F3" s="71"/>
      <c r="G3" s="120"/>
      <c r="H3" s="120"/>
      <c r="I3" s="122">
        <v>4870</v>
      </c>
      <c r="J3" s="118">
        <v>33</v>
      </c>
    </row>
    <row r="4" spans="1:10" x14ac:dyDescent="0.2">
      <c r="A4" s="57" t="s">
        <v>174</v>
      </c>
      <c r="B4" s="55" t="s">
        <v>129</v>
      </c>
      <c r="C4" s="56" t="s">
        <v>172</v>
      </c>
      <c r="D4" s="55">
        <v>100093278</v>
      </c>
      <c r="E4" s="55" t="s">
        <v>130</v>
      </c>
      <c r="F4" s="71"/>
      <c r="G4" s="120"/>
      <c r="H4" s="120"/>
      <c r="I4" s="122"/>
      <c r="J4" s="118"/>
    </row>
    <row r="5" spans="1:10" x14ac:dyDescent="0.2">
      <c r="A5" s="57" t="s">
        <v>173</v>
      </c>
      <c r="B5" s="55" t="s">
        <v>129</v>
      </c>
      <c r="C5" s="56" t="s">
        <v>172</v>
      </c>
      <c r="D5" s="55"/>
      <c r="E5" s="55" t="s">
        <v>130</v>
      </c>
      <c r="F5" s="71"/>
      <c r="G5" s="120"/>
      <c r="H5" s="120"/>
      <c r="I5" s="122"/>
      <c r="J5" s="118"/>
    </row>
    <row r="6" spans="1:10" x14ac:dyDescent="0.2">
      <c r="A6" s="54">
        <v>326921599</v>
      </c>
      <c r="B6" s="55" t="s">
        <v>131</v>
      </c>
      <c r="C6" s="56" t="s">
        <v>175</v>
      </c>
      <c r="D6" s="55">
        <v>100093278</v>
      </c>
      <c r="E6" s="55" t="s">
        <v>132</v>
      </c>
      <c r="F6" s="71"/>
      <c r="G6" s="120"/>
      <c r="H6" s="120"/>
      <c r="I6" s="122"/>
      <c r="J6" s="118"/>
    </row>
    <row r="7" spans="1:10" x14ac:dyDescent="0.2">
      <c r="A7" s="54">
        <v>326997220</v>
      </c>
      <c r="B7" s="55" t="s">
        <v>131</v>
      </c>
      <c r="C7" s="56" t="s">
        <v>175</v>
      </c>
      <c r="D7" s="55">
        <v>100093278</v>
      </c>
      <c r="E7" s="55" t="s">
        <v>133</v>
      </c>
      <c r="F7" s="71"/>
      <c r="G7" s="120"/>
      <c r="H7" s="120"/>
      <c r="I7" s="122"/>
      <c r="J7" s="118"/>
    </row>
    <row r="8" spans="1:10" x14ac:dyDescent="0.2">
      <c r="A8" s="57">
        <v>321792005</v>
      </c>
      <c r="B8" s="55" t="s">
        <v>131</v>
      </c>
      <c r="C8" s="56" t="s">
        <v>175</v>
      </c>
      <c r="D8" s="55">
        <v>100141189</v>
      </c>
      <c r="E8" s="56" t="s">
        <v>217</v>
      </c>
      <c r="F8" s="71"/>
      <c r="G8" s="120"/>
      <c r="H8" s="120"/>
      <c r="I8" s="122"/>
      <c r="J8" s="118"/>
    </row>
    <row r="9" spans="1:10" x14ac:dyDescent="0.2">
      <c r="A9" s="57">
        <v>321792210</v>
      </c>
      <c r="B9" s="55" t="s">
        <v>131</v>
      </c>
      <c r="C9" s="56" t="s">
        <v>175</v>
      </c>
      <c r="D9" s="55"/>
      <c r="E9" s="56" t="s">
        <v>217</v>
      </c>
      <c r="F9" s="71"/>
      <c r="G9" s="120"/>
      <c r="H9" s="120"/>
      <c r="I9" s="122"/>
      <c r="J9" s="118"/>
    </row>
    <row r="10" spans="1:10" x14ac:dyDescent="0.2">
      <c r="A10" s="57">
        <v>321792211</v>
      </c>
      <c r="B10" s="55" t="s">
        <v>131</v>
      </c>
      <c r="C10" s="56" t="s">
        <v>175</v>
      </c>
      <c r="D10" s="55"/>
      <c r="E10" s="56" t="s">
        <v>217</v>
      </c>
      <c r="F10" s="71"/>
      <c r="G10" s="120"/>
      <c r="H10" s="120"/>
      <c r="I10" s="122"/>
      <c r="J10" s="118"/>
    </row>
    <row r="11" spans="1:10" x14ac:dyDescent="0.2">
      <c r="A11" s="54">
        <v>321793193</v>
      </c>
      <c r="B11" s="55" t="s">
        <v>134</v>
      </c>
      <c r="C11" s="56" t="s">
        <v>175</v>
      </c>
      <c r="D11" s="55">
        <v>100141189</v>
      </c>
      <c r="E11" s="56" t="s">
        <v>217</v>
      </c>
      <c r="F11" s="71"/>
      <c r="G11" s="120"/>
      <c r="H11" s="120"/>
      <c r="I11" s="122"/>
      <c r="J11" s="118"/>
    </row>
    <row r="12" spans="1:10" x14ac:dyDescent="0.2">
      <c r="A12" s="54">
        <v>327312734</v>
      </c>
      <c r="B12" s="55" t="s">
        <v>134</v>
      </c>
      <c r="C12" s="56" t="s">
        <v>175</v>
      </c>
      <c r="D12" s="55">
        <v>100357973</v>
      </c>
      <c r="E12" s="55" t="s">
        <v>135</v>
      </c>
      <c r="F12" s="71"/>
      <c r="G12" s="120"/>
      <c r="H12" s="120"/>
      <c r="I12" s="122"/>
      <c r="J12" s="118"/>
    </row>
    <row r="13" spans="1:10" x14ac:dyDescent="0.2">
      <c r="A13" s="57" t="s">
        <v>161</v>
      </c>
      <c r="B13" s="55" t="s">
        <v>131</v>
      </c>
      <c r="C13" s="56" t="s">
        <v>172</v>
      </c>
      <c r="D13" s="55">
        <v>200074429</v>
      </c>
      <c r="E13" s="55" t="s">
        <v>136</v>
      </c>
      <c r="F13" s="71"/>
      <c r="G13" s="120"/>
      <c r="H13" s="120"/>
      <c r="I13" s="122"/>
      <c r="J13" s="118"/>
    </row>
    <row r="14" spans="1:10" x14ac:dyDescent="0.2">
      <c r="A14" s="54">
        <v>387250532</v>
      </c>
      <c r="B14" s="55" t="s">
        <v>134</v>
      </c>
      <c r="C14" s="56" t="s">
        <v>175</v>
      </c>
      <c r="D14" s="55">
        <v>200074429</v>
      </c>
      <c r="E14" s="55" t="s">
        <v>137</v>
      </c>
      <c r="F14" s="71"/>
      <c r="G14" s="120"/>
      <c r="H14" s="120"/>
      <c r="I14" s="122"/>
      <c r="J14" s="118"/>
    </row>
    <row r="15" spans="1:10" x14ac:dyDescent="0.2">
      <c r="A15" s="57" t="s">
        <v>162</v>
      </c>
      <c r="B15" s="55" t="s">
        <v>131</v>
      </c>
      <c r="C15" s="56" t="s">
        <v>172</v>
      </c>
      <c r="D15" s="55">
        <v>200098549</v>
      </c>
      <c r="E15" s="55" t="s">
        <v>138</v>
      </c>
      <c r="F15" s="71"/>
      <c r="G15" s="120"/>
      <c r="H15" s="120"/>
      <c r="I15" s="122"/>
      <c r="J15" s="118"/>
    </row>
    <row r="16" spans="1:10" x14ac:dyDescent="0.2">
      <c r="A16" s="54">
        <v>381254030</v>
      </c>
      <c r="B16" s="55" t="s">
        <v>134</v>
      </c>
      <c r="C16" s="56" t="s">
        <v>175</v>
      </c>
      <c r="D16" s="55">
        <v>200098549</v>
      </c>
      <c r="E16" s="55" t="s">
        <v>139</v>
      </c>
      <c r="F16" s="71"/>
      <c r="G16" s="120"/>
      <c r="H16" s="120"/>
      <c r="I16" s="122"/>
      <c r="J16" s="118"/>
    </row>
    <row r="17" spans="1:10" x14ac:dyDescent="0.2">
      <c r="A17" s="57" t="s">
        <v>163</v>
      </c>
      <c r="B17" s="55" t="s">
        <v>131</v>
      </c>
      <c r="C17" s="56" t="s">
        <v>172</v>
      </c>
      <c r="D17" s="55">
        <v>200112634</v>
      </c>
      <c r="E17" s="55" t="s">
        <v>140</v>
      </c>
      <c r="F17" s="71"/>
      <c r="G17" s="120"/>
      <c r="H17" s="120"/>
      <c r="I17" s="122"/>
      <c r="J17" s="118"/>
    </row>
    <row r="18" spans="1:10" x14ac:dyDescent="0.2">
      <c r="A18" s="57" t="s">
        <v>164</v>
      </c>
      <c r="B18" s="55" t="s">
        <v>131</v>
      </c>
      <c r="C18" s="56" t="s">
        <v>172</v>
      </c>
      <c r="D18" s="55">
        <v>300130498</v>
      </c>
      <c r="E18" s="55" t="s">
        <v>141</v>
      </c>
      <c r="F18" s="71"/>
      <c r="G18" s="120"/>
      <c r="H18" s="120"/>
      <c r="I18" s="122"/>
      <c r="J18" s="118"/>
    </row>
    <row r="19" spans="1:10" x14ac:dyDescent="0.2">
      <c r="A19" s="57" t="s">
        <v>176</v>
      </c>
      <c r="B19" s="55" t="s">
        <v>129</v>
      </c>
      <c r="C19" s="56" t="s">
        <v>177</v>
      </c>
      <c r="D19" s="55">
        <v>300370468</v>
      </c>
      <c r="E19" s="55" t="s">
        <v>142</v>
      </c>
      <c r="F19" s="71"/>
      <c r="G19" s="120"/>
      <c r="H19" s="120"/>
      <c r="I19" s="122"/>
      <c r="J19" s="118"/>
    </row>
    <row r="20" spans="1:10" x14ac:dyDescent="0.2">
      <c r="A20" s="54">
        <v>476709353</v>
      </c>
      <c r="B20" s="55" t="s">
        <v>131</v>
      </c>
      <c r="C20" s="56" t="s">
        <v>175</v>
      </c>
      <c r="D20" s="55">
        <v>401028245</v>
      </c>
      <c r="E20" s="55" t="s">
        <v>143</v>
      </c>
      <c r="F20" s="71"/>
      <c r="G20" s="120"/>
      <c r="H20" s="120"/>
      <c r="I20" s="122"/>
      <c r="J20" s="118"/>
    </row>
    <row r="21" spans="1:10" x14ac:dyDescent="0.2">
      <c r="A21" s="57" t="s">
        <v>165</v>
      </c>
      <c r="B21" s="55" t="s">
        <v>129</v>
      </c>
      <c r="C21" s="56" t="s">
        <v>177</v>
      </c>
      <c r="D21" s="55">
        <v>401029383</v>
      </c>
      <c r="E21" s="55" t="s">
        <v>144</v>
      </c>
      <c r="F21" s="71"/>
      <c r="G21" s="120"/>
      <c r="H21" s="120"/>
      <c r="I21" s="122"/>
      <c r="J21" s="118"/>
    </row>
    <row r="22" spans="1:10" x14ac:dyDescent="0.2">
      <c r="A22" s="54">
        <v>416837965</v>
      </c>
      <c r="B22" s="55" t="s">
        <v>134</v>
      </c>
      <c r="C22" s="56" t="s">
        <v>175</v>
      </c>
      <c r="D22" s="55">
        <v>401029383</v>
      </c>
      <c r="E22" s="55" t="s">
        <v>145</v>
      </c>
      <c r="F22" s="71"/>
      <c r="G22" s="120"/>
      <c r="H22" s="120"/>
      <c r="I22" s="122"/>
      <c r="J22" s="118"/>
    </row>
    <row r="23" spans="1:10" x14ac:dyDescent="0.2">
      <c r="A23" s="54">
        <v>569451120</v>
      </c>
      <c r="B23" s="55" t="s">
        <v>134</v>
      </c>
      <c r="C23" s="56" t="s">
        <v>175</v>
      </c>
      <c r="D23" s="55">
        <v>500227070</v>
      </c>
      <c r="E23" s="55" t="s">
        <v>146</v>
      </c>
      <c r="F23" s="71"/>
      <c r="G23" s="120"/>
      <c r="H23" s="120"/>
      <c r="I23" s="122"/>
      <c r="J23" s="118"/>
    </row>
    <row r="24" spans="1:10" x14ac:dyDescent="0.2">
      <c r="A24" s="54">
        <v>569451151</v>
      </c>
      <c r="B24" s="55" t="s">
        <v>134</v>
      </c>
      <c r="C24" s="56" t="s">
        <v>175</v>
      </c>
      <c r="D24" s="55">
        <v>500227070</v>
      </c>
      <c r="E24" s="55" t="s">
        <v>147</v>
      </c>
      <c r="F24" s="71"/>
      <c r="G24" s="120"/>
      <c r="H24" s="120"/>
      <c r="I24" s="122"/>
      <c r="J24" s="118"/>
    </row>
    <row r="25" spans="1:10" x14ac:dyDescent="0.2">
      <c r="A25" s="54">
        <v>569451155</v>
      </c>
      <c r="B25" s="55" t="s">
        <v>134</v>
      </c>
      <c r="C25" s="56" t="s">
        <v>175</v>
      </c>
      <c r="D25" s="55">
        <v>500227070</v>
      </c>
      <c r="E25" s="55" t="s">
        <v>148</v>
      </c>
      <c r="F25" s="71"/>
      <c r="G25" s="120"/>
      <c r="H25" s="120"/>
      <c r="I25" s="122"/>
      <c r="J25" s="118"/>
    </row>
    <row r="26" spans="1:10" x14ac:dyDescent="0.2">
      <c r="A26" s="54">
        <v>569451233</v>
      </c>
      <c r="B26" s="55" t="s">
        <v>134</v>
      </c>
      <c r="C26" s="56" t="s">
        <v>175</v>
      </c>
      <c r="D26" s="55">
        <v>500227070</v>
      </c>
      <c r="E26" s="55" t="s">
        <v>149</v>
      </c>
      <c r="F26" s="71"/>
      <c r="G26" s="120"/>
      <c r="H26" s="120"/>
      <c r="I26" s="122"/>
      <c r="J26" s="118"/>
    </row>
    <row r="27" spans="1:10" x14ac:dyDescent="0.2">
      <c r="A27" s="57" t="s">
        <v>166</v>
      </c>
      <c r="B27" s="55" t="s">
        <v>129</v>
      </c>
      <c r="C27" s="56" t="s">
        <v>172</v>
      </c>
      <c r="D27" s="55">
        <v>500391526</v>
      </c>
      <c r="E27" s="55" t="s">
        <v>150</v>
      </c>
      <c r="F27" s="71"/>
      <c r="G27" s="120"/>
      <c r="H27" s="120"/>
      <c r="I27" s="122"/>
      <c r="J27" s="118"/>
    </row>
    <row r="28" spans="1:10" x14ac:dyDescent="0.2">
      <c r="A28" s="57" t="s">
        <v>179</v>
      </c>
      <c r="B28" s="55" t="s">
        <v>129</v>
      </c>
      <c r="C28" s="56" t="s">
        <v>172</v>
      </c>
      <c r="D28" s="55">
        <v>500518584</v>
      </c>
      <c r="E28" s="55" t="s">
        <v>151</v>
      </c>
      <c r="F28" s="71"/>
      <c r="G28" s="120"/>
      <c r="H28" s="120"/>
      <c r="I28" s="122"/>
      <c r="J28" s="118"/>
    </row>
    <row r="29" spans="1:10" x14ac:dyDescent="0.2">
      <c r="A29" s="57" t="s">
        <v>180</v>
      </c>
      <c r="B29" s="55" t="s">
        <v>129</v>
      </c>
      <c r="C29" s="56" t="s">
        <v>172</v>
      </c>
      <c r="D29" s="55"/>
      <c r="E29" s="55" t="s">
        <v>151</v>
      </c>
      <c r="F29" s="71"/>
      <c r="G29" s="120"/>
      <c r="H29" s="120"/>
      <c r="I29" s="122"/>
      <c r="J29" s="118"/>
    </row>
    <row r="30" spans="1:10" x14ac:dyDescent="0.2">
      <c r="A30" s="57" t="s">
        <v>181</v>
      </c>
      <c r="B30" s="55" t="s">
        <v>129</v>
      </c>
      <c r="C30" s="56" t="s">
        <v>172</v>
      </c>
      <c r="D30" s="55"/>
      <c r="E30" s="55" t="s">
        <v>151</v>
      </c>
      <c r="F30" s="71"/>
      <c r="G30" s="120"/>
      <c r="H30" s="120"/>
      <c r="I30" s="122"/>
      <c r="J30" s="118"/>
    </row>
    <row r="31" spans="1:10" x14ac:dyDescent="0.2">
      <c r="A31" s="57" t="s">
        <v>167</v>
      </c>
      <c r="B31" s="55" t="s">
        <v>129</v>
      </c>
      <c r="C31" s="56" t="s">
        <v>172</v>
      </c>
      <c r="D31" s="55">
        <v>600341685</v>
      </c>
      <c r="E31" s="55" t="s">
        <v>152</v>
      </c>
      <c r="F31" s="71"/>
      <c r="G31" s="120"/>
      <c r="H31" s="120"/>
      <c r="I31" s="122"/>
      <c r="J31" s="118"/>
    </row>
    <row r="32" spans="1:10" x14ac:dyDescent="0.2">
      <c r="A32" s="54">
        <v>543212989</v>
      </c>
      <c r="B32" s="55" t="s">
        <v>134</v>
      </c>
      <c r="C32" s="56" t="s">
        <v>175</v>
      </c>
      <c r="D32" s="55">
        <v>600341685</v>
      </c>
      <c r="E32" s="55" t="s">
        <v>152</v>
      </c>
      <c r="F32" s="71"/>
      <c r="G32" s="120"/>
      <c r="H32" s="120"/>
      <c r="I32" s="122"/>
      <c r="J32" s="118"/>
    </row>
    <row r="33" spans="1:10" x14ac:dyDescent="0.2">
      <c r="A33" s="57" t="s">
        <v>168</v>
      </c>
      <c r="B33" s="55" t="s">
        <v>129</v>
      </c>
      <c r="C33" s="56" t="s">
        <v>172</v>
      </c>
      <c r="D33" s="55">
        <v>600375766</v>
      </c>
      <c r="E33" s="55" t="s">
        <v>153</v>
      </c>
      <c r="F33" s="71"/>
      <c r="G33" s="120"/>
      <c r="H33" s="120"/>
      <c r="I33" s="122"/>
      <c r="J33" s="118"/>
    </row>
    <row r="34" spans="1:10" x14ac:dyDescent="0.2">
      <c r="A34" s="54">
        <v>573378209</v>
      </c>
      <c r="B34" s="55" t="s">
        <v>134</v>
      </c>
      <c r="C34" s="56" t="s">
        <v>175</v>
      </c>
      <c r="D34" s="55">
        <v>600375766</v>
      </c>
      <c r="E34" s="55" t="s">
        <v>153</v>
      </c>
      <c r="F34" s="71"/>
      <c r="G34" s="120"/>
      <c r="H34" s="120"/>
      <c r="I34" s="122"/>
      <c r="J34" s="118"/>
    </row>
    <row r="35" spans="1:10" x14ac:dyDescent="0.2">
      <c r="A35" s="54">
        <v>573378210</v>
      </c>
      <c r="B35" s="55" t="s">
        <v>134</v>
      </c>
      <c r="C35" s="56" t="s">
        <v>175</v>
      </c>
      <c r="D35" s="55">
        <v>600375766</v>
      </c>
      <c r="E35" s="55" t="s">
        <v>153</v>
      </c>
      <c r="F35" s="71"/>
      <c r="G35" s="120"/>
      <c r="H35" s="120"/>
      <c r="I35" s="122"/>
      <c r="J35" s="118"/>
    </row>
    <row r="36" spans="1:10" x14ac:dyDescent="0.2">
      <c r="A36" s="57" t="s">
        <v>169</v>
      </c>
      <c r="B36" s="55" t="s">
        <v>131</v>
      </c>
      <c r="C36" s="56" t="s">
        <v>178</v>
      </c>
      <c r="D36" s="55">
        <v>600502040</v>
      </c>
      <c r="E36" s="55" t="s">
        <v>154</v>
      </c>
      <c r="F36" s="71"/>
      <c r="G36" s="120"/>
      <c r="H36" s="120"/>
      <c r="I36" s="122"/>
      <c r="J36" s="118"/>
    </row>
    <row r="37" spans="1:10" x14ac:dyDescent="0.2">
      <c r="A37" s="54">
        <v>519419130</v>
      </c>
      <c r="B37" s="55" t="s">
        <v>134</v>
      </c>
      <c r="C37" s="56" t="s">
        <v>175</v>
      </c>
      <c r="D37" s="55">
        <v>600502040</v>
      </c>
      <c r="E37" s="55" t="s">
        <v>154</v>
      </c>
      <c r="F37" s="71"/>
      <c r="G37" s="120"/>
      <c r="H37" s="120"/>
      <c r="I37" s="122"/>
      <c r="J37" s="118"/>
    </row>
    <row r="38" spans="1:10" x14ac:dyDescent="0.2">
      <c r="A38" s="54">
        <v>566531511</v>
      </c>
      <c r="B38" s="55" t="s">
        <v>134</v>
      </c>
      <c r="C38" s="56" t="s">
        <v>175</v>
      </c>
      <c r="D38" s="55">
        <v>600740648</v>
      </c>
      <c r="E38" s="55" t="s">
        <v>155</v>
      </c>
      <c r="F38" s="71"/>
      <c r="G38" s="120"/>
      <c r="H38" s="120"/>
      <c r="I38" s="122"/>
      <c r="J38" s="118"/>
    </row>
    <row r="39" spans="1:10" x14ac:dyDescent="0.2">
      <c r="A39" s="54">
        <v>566531731</v>
      </c>
      <c r="B39" s="55" t="s">
        <v>134</v>
      </c>
      <c r="C39" s="56" t="s">
        <v>175</v>
      </c>
      <c r="D39" s="55">
        <v>600740648</v>
      </c>
      <c r="E39" s="55" t="s">
        <v>156</v>
      </c>
      <c r="F39" s="71"/>
      <c r="G39" s="120"/>
      <c r="H39" s="120"/>
      <c r="I39" s="122"/>
      <c r="J39" s="118"/>
    </row>
    <row r="40" spans="1:10" x14ac:dyDescent="0.2">
      <c r="A40" s="54">
        <v>566532896</v>
      </c>
      <c r="B40" s="55" t="s">
        <v>134</v>
      </c>
      <c r="C40" s="56" t="s">
        <v>175</v>
      </c>
      <c r="D40" s="55">
        <v>600740648</v>
      </c>
      <c r="E40" s="55" t="s">
        <v>156</v>
      </c>
      <c r="F40" s="71"/>
      <c r="G40" s="120"/>
      <c r="H40" s="120"/>
      <c r="I40" s="122"/>
      <c r="J40" s="118"/>
    </row>
    <row r="41" spans="1:10" x14ac:dyDescent="0.2">
      <c r="A41" s="54">
        <v>547239611</v>
      </c>
      <c r="B41" s="55" t="s">
        <v>134</v>
      </c>
      <c r="C41" s="56" t="s">
        <v>175</v>
      </c>
      <c r="D41" s="55">
        <v>600741708</v>
      </c>
      <c r="E41" s="55" t="s">
        <v>157</v>
      </c>
      <c r="F41" s="71"/>
      <c r="G41" s="120"/>
      <c r="H41" s="120"/>
      <c r="I41" s="122"/>
      <c r="J41" s="118"/>
    </row>
    <row r="42" spans="1:10" x14ac:dyDescent="0.2">
      <c r="A42" s="54">
        <v>573355160</v>
      </c>
      <c r="B42" s="55" t="s">
        <v>131</v>
      </c>
      <c r="C42" s="56" t="s">
        <v>175</v>
      </c>
      <c r="D42" s="55">
        <v>600978637</v>
      </c>
      <c r="E42" s="55" t="s">
        <v>153</v>
      </c>
      <c r="F42" s="71"/>
      <c r="G42" s="120"/>
      <c r="H42" s="120"/>
      <c r="I42" s="122"/>
      <c r="J42" s="118"/>
    </row>
    <row r="43" spans="1:10" x14ac:dyDescent="0.2">
      <c r="A43" s="54">
        <v>573390219</v>
      </c>
      <c r="B43" s="55" t="s">
        <v>134</v>
      </c>
      <c r="C43" s="56" t="s">
        <v>175</v>
      </c>
      <c r="D43" s="55">
        <v>600989535</v>
      </c>
      <c r="E43" s="55" t="s">
        <v>153</v>
      </c>
      <c r="F43" s="71"/>
      <c r="G43" s="120"/>
      <c r="H43" s="120"/>
      <c r="I43" s="122"/>
      <c r="J43" s="118"/>
    </row>
    <row r="44" spans="1:10" x14ac:dyDescent="0.2">
      <c r="A44" s="57" t="s">
        <v>170</v>
      </c>
      <c r="B44" s="55" t="s">
        <v>131</v>
      </c>
      <c r="C44" s="56" t="s">
        <v>172</v>
      </c>
      <c r="D44" s="55">
        <v>700782995</v>
      </c>
      <c r="E44" s="55" t="s">
        <v>158</v>
      </c>
      <c r="F44" s="71"/>
      <c r="G44" s="120"/>
      <c r="H44" s="120"/>
      <c r="I44" s="122"/>
      <c r="J44" s="118"/>
    </row>
    <row r="45" spans="1:10" x14ac:dyDescent="0.2">
      <c r="A45" s="58">
        <v>327314623</v>
      </c>
      <c r="B45" s="59" t="s">
        <v>134</v>
      </c>
      <c r="C45" s="70" t="s">
        <v>175</v>
      </c>
      <c r="D45" s="59"/>
      <c r="E45" s="59" t="s">
        <v>159</v>
      </c>
      <c r="F45" s="72"/>
      <c r="G45" s="121"/>
      <c r="H45" s="121"/>
      <c r="I45" s="123"/>
      <c r="J45" s="119"/>
    </row>
    <row r="47" spans="1:10" x14ac:dyDescent="0.2">
      <c r="E47" s="60"/>
      <c r="F47" s="53" t="s">
        <v>183</v>
      </c>
      <c r="G47" s="53" t="s">
        <v>222</v>
      </c>
      <c r="H47" s="100" t="s">
        <v>223</v>
      </c>
      <c r="I47" s="61" t="s">
        <v>185</v>
      </c>
    </row>
    <row r="48" spans="1:10" x14ac:dyDescent="0.2">
      <c r="E48" s="62" t="s">
        <v>184</v>
      </c>
      <c r="F48" s="101">
        <f>SUM(F2:F45)</f>
        <v>0</v>
      </c>
      <c r="G48" s="101">
        <f>G3*I3+G2*I2</f>
        <v>0</v>
      </c>
      <c r="H48" s="102">
        <f>H3*J3+H2*J2</f>
        <v>0</v>
      </c>
      <c r="I48" s="103">
        <f>F48+G48+H48</f>
        <v>0</v>
      </c>
    </row>
    <row r="50" spans="1:1" x14ac:dyDescent="0.2">
      <c r="A50" s="69"/>
    </row>
  </sheetData>
  <sheetProtection password="CDAA" sheet="1" objects="1" scenarios="1" selectLockedCells="1"/>
  <mergeCells count="4">
    <mergeCell ref="J3:J45"/>
    <mergeCell ref="G3:G45"/>
    <mergeCell ref="H3:H45"/>
    <mergeCell ref="I3:I45"/>
  </mergeCells>
  <pageMargins left="0.70866141732283472" right="0.70866141732283472" top="0.59055118110236227" bottom="0.59055118110236227" header="0.31496062992125984" footer="0.31496062992125984"/>
  <pageSetup paperSize="9" orientation="landscape" horizontalDpi="0" verticalDpi="0" r:id="rId1"/>
  <headerFooter>
    <oddHeader>&amp;RPříloha č. 11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3:B9"/>
  <sheetViews>
    <sheetView workbookViewId="0">
      <selection activeCell="B7" sqref="B7"/>
    </sheetView>
  </sheetViews>
  <sheetFormatPr defaultRowHeight="11.25" x14ac:dyDescent="0.2"/>
  <cols>
    <col min="1" max="1" width="36.5" bestFit="1" customWidth="1"/>
    <col min="2" max="2" width="21.6640625" customWidth="1"/>
  </cols>
  <sheetData>
    <row r="3" spans="1:2" ht="12" thickBot="1" x14ac:dyDescent="0.25">
      <c r="A3" s="1" t="s">
        <v>190</v>
      </c>
    </row>
    <row r="4" spans="1:2" x14ac:dyDescent="0.2">
      <c r="A4" s="48" t="s">
        <v>186</v>
      </c>
      <c r="B4" s="49">
        <f>'Příloha č.9'!B29</f>
        <v>0</v>
      </c>
    </row>
    <row r="5" spans="1:2" x14ac:dyDescent="0.2">
      <c r="A5" s="4" t="s">
        <v>118</v>
      </c>
      <c r="B5" s="14">
        <f>'Příloha č.10'!B18</f>
        <v>0</v>
      </c>
    </row>
    <row r="6" spans="1:2" x14ac:dyDescent="0.2">
      <c r="A6" s="4" t="s">
        <v>119</v>
      </c>
      <c r="B6" s="14">
        <f>('Příloha č.9'!E39+'Příloha č.9'!C33)</f>
        <v>0</v>
      </c>
    </row>
    <row r="7" spans="1:2" ht="12" thickBot="1" x14ac:dyDescent="0.25">
      <c r="A7" s="63" t="s">
        <v>187</v>
      </c>
      <c r="B7" s="14">
        <f>'Příloha č.11'!I48</f>
        <v>0</v>
      </c>
    </row>
    <row r="8" spans="1:2" x14ac:dyDescent="0.2">
      <c r="A8" s="2" t="s">
        <v>191</v>
      </c>
      <c r="B8" s="65">
        <f>SUM(B4:B7)</f>
        <v>0</v>
      </c>
    </row>
    <row r="9" spans="1:2" ht="12" thickBot="1" x14ac:dyDescent="0.25">
      <c r="A9" s="64" t="s">
        <v>192</v>
      </c>
      <c r="B9" s="66">
        <f>24*B8</f>
        <v>0</v>
      </c>
    </row>
  </sheetData>
  <sheetProtection password="CDAA" sheet="1" objects="1" scenarios="1" selectLockedCells="1"/>
  <pageMargins left="0.70866141732283472" right="0.70866141732283472" top="0.78740157480314965" bottom="0.78740157480314965" header="0.31496062992125984" footer="0.31496062992125984"/>
  <pageSetup paperSize="9" orientation="portrait" horizontalDpi="0" verticalDpi="0" r:id="rId1"/>
  <headerFooter>
    <oddHeader>&amp;RPříloha č. 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Příloha č. 8</vt:lpstr>
      <vt:lpstr>Příloha č.9</vt:lpstr>
      <vt:lpstr>Příloha č.10</vt:lpstr>
      <vt:lpstr>Příloha č.11</vt:lpstr>
      <vt:lpstr>Příloha č.12</vt:lpstr>
      <vt:lpstr>'Příloha č. 8'!Oblast_tisku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Kapsa</dc:creator>
  <cp:lastModifiedBy>Radek Kapsa</cp:lastModifiedBy>
  <cp:lastPrinted>2016-05-02T05:37:01Z</cp:lastPrinted>
  <dcterms:created xsi:type="dcterms:W3CDTF">2014-02-23T20:23:17Z</dcterms:created>
  <dcterms:modified xsi:type="dcterms:W3CDTF">2016-06-17T07:42:02Z</dcterms:modified>
</cp:coreProperties>
</file>